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ОНП'!$A$1:$AU$83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ОНП'!$A$1:$AU$84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<sst xmlns="http://schemas.openxmlformats.org/spreadsheetml/2006/main" count="545" uniqueCount="335">
  <si>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</si>
  <si>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</si>
  <si>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</si>
  <si>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</si>
  <si>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</si>
  <si>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</si>
  <si>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</si>
  <si>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</si>
  <si>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</si>
  <si>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</si>
  <si>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</si>
  <si>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</si>
  <si>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</si>
  <si>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</si>
  <si>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</si>
  <si>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</si>
  <si>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</si>
  <si>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</si>
  <si>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</si>
  <si>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</si>
  <si>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</si>
  <si>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</si>
  <si>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</si>
  <si>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</si>
  <si>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</si>
  <si>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</si>
  <si>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</si>
  <si>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</si>
  <si>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</si>
  <si>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</si>
  <si>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</si>
  <si>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</si>
  <si>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</si>
  <si>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</si>
  <si>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</si>
  <si>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</si>
  <si>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</si>
  <si>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</si>
  <si>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</si>
  <si>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</si>
  <si>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</si>
  <si>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</si>
  <si>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</si>
  <si>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</si>
  <si>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</si>
  <si>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</si>
  <si>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</si>
  <si>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</si>
  <si>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</si>
  <si>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</si>
  <si>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</si>
  <si>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</si>
  <si>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</si>
  <si>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</si>
  <si>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</si>
  <si>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</si>
  <si>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</si>
  <si>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</si>
  <si>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</si>
  <si>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</si>
  <si>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</si>
  <si>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</si>
  <si>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</si>
  <si>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</si>
  <si>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</si>
  <si>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</si>
  <si>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</si>
  <si>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</si>
  <si>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</si>
  <si>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</si>
  <si>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</si>
  <si>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</si>
  <si>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</si>
  <si>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</si>
  <si>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</si>
  <si>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</si>
  <si>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</si>
  <si>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</si>
  <si>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</si>
  <si>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</si>
  <si>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</si>
  <si>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</si>
  <si>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</si>
  <si>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</si>
  <si>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</si>
  <si>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</si>
  <si>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</si>
  <si>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</si>
  <si>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</si>
  <si>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</si>
  <si>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</si>
  <si>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</si>
  <si>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</si>
  <si>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</si>
  <si>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</si>
  <si>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</si>
  <si>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</si>
  <si>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</si>
  <si>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</si>
  <si>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</si>
  <si>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</si>
  <si>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</si>
  <si>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</si>
  <si>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</si>
  <si>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</si>
  <si>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</si>
  <si>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</si>
  <si>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</si>
  <si>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</si>
  <si>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</si>
  <si>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</si>
  <si>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</si>
  <si>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</si>
  <si>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</si>
  <si>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</si>
  <si>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</si>
  <si>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</si>
  <si>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</si>
  <si>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</si>
  <si>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</si>
  <si>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</si>
  <si>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</si>
  <si>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</si>
  <si>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</si>
  <si>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</si>
  <si>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</si>
  <si>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</si>
  <si>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</si>
  <si>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</si>
  <si>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</si>
  <si>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</si>
  <si>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</si>
  <si>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</si>
  <si>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</si>
  <si>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</si>
  <si>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</si>
  <si>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</si>
  <si>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</si>
  <si>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</si>
  <si>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</si>
  <si>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</si>
  <si>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</si>
  <si>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</si>
  <si>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</si>
  <si>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</si>
  <si>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</si>
  <si>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</si>
  <si>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</si>
  <si>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</si>
  <si>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</si>
  <si>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</si>
  <si>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</si>
  <si>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</si>
  <si>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</si>
  <si>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</si>
  <si>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</si>
  <si>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</si>
  <si>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</si>
  <si>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</si>
  <si>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</si>
  <si>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</si>
  <si>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</si>
  <si>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</si>
  <si>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</si>
  <si>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</si>
  <si>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</si>
  <si>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</si>
  <si>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</si>
  <si>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</si>
  <si>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</si>
  <si>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</si>
  <si>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</si>
  <si>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</si>
  <si>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</si>
  <si>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</si>
  <si>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</si>
  <si>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</si>
  <si>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</si>
  <si>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</si>
  <si>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</si>
  <si>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</si>
  <si>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</si>
  <si>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</si>
  <si>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</si>
  <si>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</si>
  <si>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</si>
  <si>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</si>
  <si>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</si>
  <si>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</si>
  <si>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</si>
  <si>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</si>
  <si>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</si>
  <si>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</si>
  <si>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</si>
  <si>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</si>
  <si>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</si>
  <si>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</si>
  <si>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</si>
  <si>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</si>
  <si>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</si>
  <si>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</si>
  <si>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</si>
  <si>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</si>
  <si>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</si>
  <si>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</si>
  <si>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</si>
  <si>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</si>
  <si>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</si>
  <si>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</si>
  <si>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</si>
  <si>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</si>
  <si>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</si>
  <si>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</si>
  <si>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</si>
  <si>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</si>
  <si>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</si>
  <si>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</si>
  <si>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</si>
  <si>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</si>
  <si>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</si>
  <si>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</si>
  <si>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</si>
  <si>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</si>
  <si>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</si>
  <si>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</si>
  <si>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</si>
  <si>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</si>
  <si>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</si>
  <si>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</si>
  <si>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</si>
  <si>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</si>
  <si>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</si>
  <si>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</si>
  <si>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</si>
  <si>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</si>
  <si>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</si>
  <si>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</si>
  <si>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</si>
  <si>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</si>
  <si>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</si>
  <si>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</si>
  <si>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</si>
  <si>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</si>
  <si>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</si>
  <si>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</si>
  <si>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</si>
  <si>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</si>
  <si>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</si>
  <si>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</si>
  <si>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</si>
  <si>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</si>
  <si>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</si>
  <si>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</si>
  <si>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</si>
  <si>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</si>
  <si>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</si>
  <si>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</si>
  <si>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</si>
  <si>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</si>
  <si>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</si>
  <si>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</si>
  <si>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</si>
  <si>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</si>
  <si>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</si>
  <si>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Теорія процесів об'ємного деформування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</si>
  <si>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</si>
  <si>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</si>
  <si>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</si>
  <si>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</si>
  <si>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</si>
  <si>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</si>
  <si>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</si>
  <si>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</si>
  <si>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</si>
  <si>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</si>
  <si>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</si>
  <si>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</si>
  <si>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</si>
  <si>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2.4</t>
  </si>
  <si>
    <t>2.5</t>
  </si>
  <si>
    <t>1.4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</si>
  <si>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</si>
  <si>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</si>
  <si>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</si>
  <si>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</si>
  <si>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</si>
  <si>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</si>
  <si>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</si>
  <si>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</si>
  <si>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2.6</t>
  </si>
  <si>
    <t>2.7</t>
  </si>
  <si>
    <t>2.8</t>
  </si>
  <si>
    <t>2.9</t>
  </si>
  <si>
    <t>2.10</t>
  </si>
  <si>
    <t>2.11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</si>
  <si>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</si>
  <si>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</si>
  <si>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</si>
  <si>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</si>
  <si>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</si>
  <si>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</si>
  <si>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</si>
  <si>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</si>
  <si>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</si>
  <si>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</si>
  <si>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Здобувач вищої освіти повинен вибрати дисципліни обсягом 23,5 кредитів*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</si>
  <si>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</si>
  <si>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</si>
  <si>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</si>
  <si>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</si>
  <si>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</si>
  <si>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</si>
  <si>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</si>
  <si>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</si>
  <si>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</si>
  <si>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2.5.1</t>
  </si>
  <si>
    <t>2.5.2</t>
  </si>
  <si>
    <t>2.5.3</t>
  </si>
  <si>
    <t>2.9.1</t>
  </si>
  <si>
    <t>2.9.2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</si>
  <si>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</si>
  <si>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</si>
  <si>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</si>
  <si>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2020/2021 навчальний рік    </t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</si>
  <si>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</si>
  <si>
    <t>"28"           травня         2020 р.</t>
  </si>
  <si>
    <r>
      <t xml:space="preserve">протокол № </t>
    </r>
    <r>
      <rPr>
        <u val="single"/>
        <sz val="16"/>
        <rFont val="Times New Roman"/>
        <family val="1"/>
      </rPr>
      <t>8</t>
    </r>
  </si>
  <si>
    <t>ОМТ</t>
  </si>
  <si>
    <t>АВП</t>
  </si>
  <si>
    <t>себе</t>
  </si>
  <si>
    <t>омт</t>
  </si>
  <si>
    <t>отм</t>
  </si>
  <si>
    <t xml:space="preserve">виконання кваліф. роботи </t>
  </si>
  <si>
    <t>Виконання кваліф. роботи</t>
  </si>
  <si>
    <t>Форма  атестації (екзамен, кваліфікаційна робота)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</si>
</sst>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</numFmts>
  <fonts count="71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medium"/>
      <right style="thin"/>
      <top/>
      <bottom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0" fontId="2" fillId="0" borderId="87" xfId="0" applyNumberFormat="1" applyFont="1" applyFill="1" applyBorder="1" applyAlignment="1" applyProtection="1">
      <alignment vertical="center"/>
      <protection/>
    </xf>
    <xf numFmtId="180" fontId="2" fillId="0" borderId="88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180" fontId="2" fillId="0" borderId="90" xfId="0" applyNumberFormat="1" applyFont="1" applyFill="1" applyBorder="1" applyAlignment="1" applyProtection="1">
      <alignment horizontal="center" vertical="center"/>
      <protection/>
    </xf>
    <xf numFmtId="180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0" fontId="2" fillId="0" borderId="66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1" fontId="5" fillId="0" borderId="93" xfId="0" applyNumberFormat="1" applyFont="1" applyFill="1" applyBorder="1" applyAlignment="1" applyProtection="1">
      <alignment horizontal="center" vertical="center"/>
      <protection/>
    </xf>
    <xf numFmtId="181" fontId="5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94" xfId="0" applyNumberFormat="1" applyFont="1" applyFill="1" applyBorder="1" applyAlignment="1" applyProtection="1">
      <alignment vertical="center"/>
      <protection/>
    </xf>
    <xf numFmtId="180" fontId="5" fillId="0" borderId="95" xfId="0" applyNumberFormat="1" applyFont="1" applyFill="1" applyBorder="1" applyAlignment="1" applyProtection="1">
      <alignment horizontal="center" vertical="center"/>
      <protection/>
    </xf>
    <xf numFmtId="181" fontId="5" fillId="0" borderId="96" xfId="0" applyNumberFormat="1" applyFont="1" applyFill="1" applyBorder="1" applyAlignment="1" applyProtection="1">
      <alignment horizontal="center" vertical="center"/>
      <protection/>
    </xf>
    <xf numFmtId="181" fontId="5" fillId="0" borderId="95" xfId="0" applyNumberFormat="1" applyFont="1" applyFill="1" applyBorder="1" applyAlignment="1" applyProtection="1">
      <alignment horizontal="center" vertical="center"/>
      <protection/>
    </xf>
    <xf numFmtId="180" fontId="2" fillId="0" borderId="97" xfId="0" applyNumberFormat="1" applyFont="1" applyFill="1" applyBorder="1" applyAlignment="1" applyProtection="1">
      <alignment vertical="center"/>
      <protection/>
    </xf>
    <xf numFmtId="180" fontId="5" fillId="0" borderId="98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 applyProtection="1">
      <alignment vertical="center"/>
      <protection/>
    </xf>
    <xf numFmtId="180" fontId="2" fillId="0" borderId="99" xfId="0" applyNumberFormat="1" applyFont="1" applyFill="1" applyBorder="1" applyAlignment="1" applyProtection="1">
      <alignment horizontal="center" vertical="center"/>
      <protection/>
    </xf>
    <xf numFmtId="181" fontId="5" fillId="0" borderId="100" xfId="0" applyNumberFormat="1" applyFont="1" applyFill="1" applyBorder="1" applyAlignment="1" applyProtection="1">
      <alignment horizontal="center" vertical="center"/>
      <protection/>
    </xf>
    <xf numFmtId="181" fontId="5" fillId="0" borderId="101" xfId="0" applyNumberFormat="1" applyFont="1" applyFill="1" applyBorder="1" applyAlignment="1" applyProtection="1">
      <alignment horizontal="center" vertical="center"/>
      <protection/>
    </xf>
    <xf numFmtId="180" fontId="2" fillId="0" borderId="102" xfId="0" applyNumberFormat="1" applyFont="1" applyFill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8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180" fontId="2" fillId="0" borderId="109" xfId="0" applyNumberFormat="1" applyFont="1" applyFill="1" applyBorder="1" applyAlignment="1" applyProtection="1">
      <alignment vertical="center"/>
      <protection/>
    </xf>
    <xf numFmtId="180" fontId="2" fillId="0" borderId="110" xfId="0" applyNumberFormat="1" applyFont="1" applyFill="1" applyBorder="1" applyAlignment="1" applyProtection="1">
      <alignment vertical="center"/>
      <protection/>
    </xf>
    <xf numFmtId="180" fontId="2" fillId="0" borderId="111" xfId="0" applyNumberFormat="1" applyFont="1" applyFill="1" applyBorder="1" applyAlignment="1" applyProtection="1">
      <alignment vertical="center"/>
      <protection/>
    </xf>
    <xf numFmtId="180" fontId="2" fillId="0" borderId="112" xfId="0" applyNumberFormat="1" applyFont="1" applyFill="1" applyBorder="1" applyAlignment="1" applyProtection="1">
      <alignment vertical="center"/>
      <protection/>
    </xf>
    <xf numFmtId="180" fontId="2" fillId="0" borderId="113" xfId="0" applyNumberFormat="1" applyFont="1" applyFill="1" applyBorder="1" applyAlignment="1" applyProtection="1">
      <alignment vertical="center"/>
      <protection/>
    </xf>
    <xf numFmtId="180" fontId="5" fillId="0" borderId="111" xfId="0" applyNumberFormat="1" applyFont="1" applyFill="1" applyBorder="1" applyAlignment="1" applyProtection="1">
      <alignment vertical="center"/>
      <protection/>
    </xf>
    <xf numFmtId="180" fontId="2" fillId="0" borderId="114" xfId="0" applyNumberFormat="1" applyFont="1" applyFill="1" applyBorder="1" applyAlignment="1" applyProtection="1">
      <alignment vertical="center"/>
      <protection/>
    </xf>
    <xf numFmtId="180" fontId="2" fillId="0" borderId="115" xfId="0" applyNumberFormat="1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119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118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80" fontId="34" fillId="0" borderId="0" xfId="0" applyNumberFormat="1" applyFont="1" applyFill="1" applyBorder="1" applyAlignment="1" applyProtection="1">
      <alignment vertical="center"/>
      <protection/>
    </xf>
    <xf numFmtId="188" fontId="35" fillId="0" borderId="0" xfId="55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2" fillId="0" borderId="122" xfId="0" applyNumberFormat="1" applyFont="1" applyFill="1" applyBorder="1" applyAlignment="1" applyProtection="1">
      <alignment vertical="center"/>
      <protection/>
    </xf>
    <xf numFmtId="180" fontId="2" fillId="0" borderId="123" xfId="0" applyNumberFormat="1" applyFont="1" applyFill="1" applyBorder="1" applyAlignment="1" applyProtection="1">
      <alignment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2" fillId="0" borderId="124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80" fontId="2" fillId="0" borderId="125" xfId="0" applyNumberFormat="1" applyFont="1" applyFill="1" applyBorder="1" applyAlignment="1" applyProtection="1">
      <alignment vertical="center"/>
      <protection/>
    </xf>
    <xf numFmtId="180" fontId="2" fillId="0" borderId="126" xfId="0" applyNumberFormat="1" applyFont="1" applyFill="1" applyBorder="1" applyAlignment="1" applyProtection="1">
      <alignment vertical="center"/>
      <protection/>
    </xf>
    <xf numFmtId="49" fontId="5" fillId="0" borderId="127" xfId="55" applyNumberFormat="1" applyFont="1" applyFill="1" applyBorder="1" applyAlignment="1">
      <alignment vertical="center" wrapText="1"/>
      <protection/>
    </xf>
    <xf numFmtId="187" fontId="5" fillId="0" borderId="117" xfId="55" applyNumberFormat="1" applyFont="1" applyFill="1" applyBorder="1" applyAlignment="1" applyProtection="1">
      <alignment horizontal="center" vertical="center"/>
      <protection/>
    </xf>
    <xf numFmtId="0" fontId="5" fillId="0" borderId="116" xfId="55" applyFont="1" applyFill="1" applyBorder="1" applyAlignment="1">
      <alignment horizontal="center" vertical="center" wrapText="1"/>
      <protection/>
    </xf>
    <xf numFmtId="0" fontId="5" fillId="0" borderId="128" xfId="55" applyNumberFormat="1" applyFont="1" applyFill="1" applyBorder="1" applyAlignment="1" applyProtection="1">
      <alignment horizontal="center" vertical="center"/>
      <protection/>
    </xf>
    <xf numFmtId="0" fontId="5" fillId="0" borderId="109" xfId="55" applyNumberFormat="1" applyFont="1" applyFill="1" applyBorder="1" applyAlignment="1" applyProtection="1">
      <alignment horizontal="center" vertical="center"/>
      <protection/>
    </xf>
    <xf numFmtId="1" fontId="5" fillId="0" borderId="110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2" fillId="0" borderId="124" xfId="55" applyNumberFormat="1" applyFont="1" applyFill="1" applyBorder="1" applyAlignment="1" applyProtection="1">
      <alignment horizontal="center" vertical="center"/>
      <protection/>
    </xf>
    <xf numFmtId="188" fontId="3" fillId="0" borderId="124" xfId="55" applyNumberFormat="1" applyFont="1" applyFill="1" applyBorder="1" applyAlignment="1" applyProtection="1">
      <alignment vertical="center"/>
      <protection/>
    </xf>
    <xf numFmtId="188" fontId="3" fillId="0" borderId="126" xfId="55" applyNumberFormat="1" applyFont="1" applyFill="1" applyBorder="1" applyAlignment="1" applyProtection="1">
      <alignment vertical="center"/>
      <protection/>
    </xf>
    <xf numFmtId="1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180" fontId="2" fillId="0" borderId="129" xfId="0" applyNumberFormat="1" applyFont="1" applyFill="1" applyBorder="1" applyAlignment="1" applyProtection="1">
      <alignment vertical="center"/>
      <protection/>
    </xf>
    <xf numFmtId="180" fontId="2" fillId="0" borderId="130" xfId="0" applyNumberFormat="1" applyFont="1" applyFill="1" applyBorder="1" applyAlignment="1" applyProtection="1">
      <alignment vertical="center"/>
      <protection/>
    </xf>
    <xf numFmtId="180" fontId="2" fillId="0" borderId="131" xfId="0" applyNumberFormat="1" applyFont="1" applyFill="1" applyBorder="1" applyAlignment="1" applyProtection="1">
      <alignment vertical="center"/>
      <protection/>
    </xf>
    <xf numFmtId="0" fontId="2" fillId="0" borderId="128" xfId="0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80" fontId="2" fillId="0" borderId="110" xfId="0" applyNumberFormat="1" applyFont="1" applyFill="1" applyBorder="1" applyAlignment="1" applyProtection="1">
      <alignment horizontal="center" vertical="center" wrapText="1"/>
      <protection/>
    </xf>
    <xf numFmtId="182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180" fontId="2" fillId="0" borderId="136" xfId="0" applyNumberFormat="1" applyFont="1" applyFill="1" applyBorder="1" applyAlignment="1" applyProtection="1">
      <alignment horizontal="center" vertical="center" wrapText="1"/>
      <protection/>
    </xf>
    <xf numFmtId="182" fontId="2" fillId="0" borderId="137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80" fontId="2" fillId="0" borderId="139" xfId="0" applyNumberFormat="1" applyFont="1" applyFill="1" applyBorder="1" applyAlignment="1" applyProtection="1">
      <alignment vertical="center"/>
      <protection/>
    </xf>
    <xf numFmtId="180" fontId="2" fillId="0" borderId="135" xfId="0" applyNumberFormat="1" applyFont="1" applyFill="1" applyBorder="1" applyAlignment="1" applyProtection="1">
      <alignment vertical="center"/>
      <protection/>
    </xf>
    <xf numFmtId="180" fontId="2" fillId="0" borderId="136" xfId="0" applyNumberFormat="1" applyFont="1" applyFill="1" applyBorder="1" applyAlignment="1" applyProtection="1">
      <alignment vertical="center"/>
      <protection/>
    </xf>
    <xf numFmtId="49" fontId="5" fillId="0" borderId="126" xfId="0" applyNumberFormat="1" applyFont="1" applyFill="1" applyBorder="1" applyAlignment="1">
      <alignment horizontal="left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187" fontId="5" fillId="0" borderId="140" xfId="55" applyNumberFormat="1" applyFont="1" applyFill="1" applyBorder="1" applyAlignment="1" applyProtection="1">
      <alignment horizontal="center" vertical="center"/>
      <protection/>
    </xf>
    <xf numFmtId="187" fontId="5" fillId="0" borderId="133" xfId="55" applyNumberFormat="1" applyFont="1" applyFill="1" applyBorder="1" applyAlignment="1" applyProtection="1">
      <alignment horizontal="center" vertical="center"/>
      <protection/>
    </xf>
    <xf numFmtId="187" fontId="5" fillId="0" borderId="111" xfId="55" applyNumberFormat="1" applyFont="1" applyFill="1" applyBorder="1" applyAlignment="1" applyProtection="1">
      <alignment horizontal="center" vertical="center"/>
      <protection/>
    </xf>
    <xf numFmtId="187" fontId="5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0" fontId="5" fillId="0" borderId="142" xfId="0" applyNumberFormat="1" applyFont="1" applyFill="1" applyBorder="1" applyAlignment="1">
      <alignment horizontal="center" vertical="center" wrapText="1"/>
    </xf>
    <xf numFmtId="0" fontId="5" fillId="0" borderId="143" xfId="55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2" fillId="0" borderId="11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188" fontId="3" fillId="0" borderId="111" xfId="55" applyNumberFormat="1" applyFont="1" applyFill="1" applyBorder="1" applyAlignment="1" applyProtection="1">
      <alignment vertical="center"/>
      <protection/>
    </xf>
    <xf numFmtId="188" fontId="3" fillId="0" borderId="113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17" xfId="0" applyNumberFormat="1" applyFont="1" applyFill="1" applyBorder="1" applyAlignment="1">
      <alignment horizontal="right" vertical="center" wrapText="1"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187" fontId="2" fillId="0" borderId="144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0" fontId="2" fillId="0" borderId="128" xfId="0" applyNumberFormat="1" applyFont="1" applyFill="1" applyBorder="1" applyAlignment="1">
      <alignment horizontal="center" vertical="center" wrapText="1"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45" xfId="55" applyFont="1" applyFill="1" applyBorder="1" applyAlignment="1">
      <alignment horizontal="center" vertical="center" wrapText="1"/>
      <protection/>
    </xf>
    <xf numFmtId="0" fontId="5" fillId="0" borderId="109" xfId="55" applyFont="1" applyFill="1" applyBorder="1" applyAlignment="1">
      <alignment horizontal="center" vertical="center" wrapText="1"/>
      <protection/>
    </xf>
    <xf numFmtId="188" fontId="3" fillId="0" borderId="109" xfId="55" applyNumberFormat="1" applyFont="1" applyFill="1" applyBorder="1" applyAlignment="1" applyProtection="1">
      <alignment vertical="center"/>
      <protection/>
    </xf>
    <xf numFmtId="188" fontId="3" fillId="0" borderId="11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88" fontId="3" fillId="0" borderId="0" xfId="55" applyNumberFormat="1" applyFont="1" applyFill="1" applyBorder="1" applyAlignment="1" applyProtection="1">
      <alignment vertical="center"/>
      <protection/>
    </xf>
    <xf numFmtId="189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188" fontId="2" fillId="0" borderId="145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5" fillId="0" borderId="110" xfId="55" applyFont="1" applyFill="1" applyBorder="1" applyAlignment="1">
      <alignment horizontal="center" vertical="center" wrapText="1"/>
      <protection/>
    </xf>
    <xf numFmtId="187" fontId="5" fillId="0" borderId="144" xfId="55" applyNumberFormat="1" applyFont="1" applyFill="1" applyBorder="1" applyAlignment="1" applyProtection="1">
      <alignment horizontal="center" vertical="center"/>
      <protection/>
    </xf>
    <xf numFmtId="187" fontId="5" fillId="0" borderId="116" xfId="55" applyNumberFormat="1" applyFont="1" applyFill="1" applyBorder="1" applyAlignment="1" applyProtection="1">
      <alignment horizontal="center" vertical="center"/>
      <protection/>
    </xf>
    <xf numFmtId="187" fontId="5" fillId="0" borderId="109" xfId="55" applyNumberFormat="1" applyFont="1" applyFill="1" applyBorder="1" applyAlignment="1" applyProtection="1">
      <alignment horizontal="center" vertical="center"/>
      <protection/>
    </xf>
    <xf numFmtId="187" fontId="5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45" xfId="55" applyFont="1" applyFill="1" applyBorder="1" applyAlignment="1">
      <alignment horizontal="center" vertical="center" wrapText="1"/>
      <protection/>
    </xf>
    <xf numFmtId="1" fontId="2" fillId="0" borderId="124" xfId="55" applyNumberFormat="1" applyFont="1" applyFill="1" applyBorder="1" applyAlignment="1">
      <alignment horizontal="center" vertical="center" wrapText="1"/>
      <protection/>
    </xf>
    <xf numFmtId="1" fontId="2" fillId="0" borderId="145" xfId="55" applyNumberFormat="1" applyFont="1" applyFill="1" applyBorder="1" applyAlignment="1" applyProtection="1">
      <alignment horizontal="center" vertical="center"/>
      <protection/>
    </xf>
    <xf numFmtId="0" fontId="2" fillId="0" borderId="146" xfId="55" applyFont="1" applyFill="1" applyBorder="1" applyAlignment="1">
      <alignment horizontal="center" vertical="center" wrapText="1"/>
      <protection/>
    </xf>
    <xf numFmtId="1" fontId="2" fillId="0" borderId="129" xfId="55" applyNumberFormat="1" applyFont="1" applyFill="1" applyBorder="1" applyAlignment="1">
      <alignment horizontal="center" vertical="center" wrapText="1"/>
      <protection/>
    </xf>
    <xf numFmtId="1" fontId="2" fillId="0" borderId="147" xfId="55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0" fontId="5" fillId="0" borderId="127" xfId="0" applyFont="1" applyFill="1" applyBorder="1" applyAlignment="1">
      <alignment horizontal="left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150" xfId="0" applyNumberFormat="1" applyFont="1" applyFill="1" applyBorder="1" applyAlignment="1">
      <alignment horizontal="center" vertical="center" wrapText="1"/>
    </xf>
    <xf numFmtId="0" fontId="2" fillId="0" borderId="112" xfId="0" applyNumberFormat="1" applyFont="1" applyFill="1" applyBorder="1" applyAlignment="1">
      <alignment horizontal="center" vertical="center" wrapText="1"/>
    </xf>
    <xf numFmtId="181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  <protection/>
    </xf>
    <xf numFmtId="182" fontId="11" fillId="0" borderId="109" xfId="0" applyNumberFormat="1" applyFont="1" applyFill="1" applyBorder="1" applyAlignment="1" applyProtection="1">
      <alignment horizontal="center" vertical="center"/>
      <protection/>
    </xf>
    <xf numFmtId="2" fontId="2" fillId="0" borderId="110" xfId="0" applyNumberFormat="1" applyFont="1" applyFill="1" applyBorder="1" applyAlignment="1" applyProtection="1">
      <alignment vertical="center"/>
      <protection/>
    </xf>
    <xf numFmtId="0" fontId="2" fillId="0" borderId="151" xfId="0" applyNumberFormat="1" applyFont="1" applyFill="1" applyBorder="1" applyAlignment="1" applyProtection="1">
      <alignment horizontal="center" vertical="center"/>
      <protection/>
    </xf>
    <xf numFmtId="49" fontId="2" fillId="0" borderId="152" xfId="0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184" fontId="5" fillId="0" borderId="153" xfId="0" applyNumberFormat="1" applyFont="1" applyFill="1" applyBorder="1" applyAlignment="1" applyProtection="1">
      <alignment horizontal="center" vertical="center"/>
      <protection/>
    </xf>
    <xf numFmtId="185" fontId="5" fillId="0" borderId="153" xfId="0" applyNumberFormat="1" applyFont="1" applyFill="1" applyBorder="1" applyAlignment="1" applyProtection="1">
      <alignment horizontal="center" vertical="center"/>
      <protection/>
    </xf>
    <xf numFmtId="184" fontId="5" fillId="0" borderId="98" xfId="0" applyNumberFormat="1" applyFont="1" applyFill="1" applyBorder="1" applyAlignment="1" applyProtection="1">
      <alignment horizontal="center" vertical="center"/>
      <protection/>
    </xf>
    <xf numFmtId="184" fontId="5" fillId="0" borderId="141" xfId="0" applyNumberFormat="1" applyFont="1" applyFill="1" applyBorder="1" applyAlignment="1" applyProtection="1">
      <alignment horizontal="center" vertical="center" wrapText="1"/>
      <protection/>
    </xf>
    <xf numFmtId="184" fontId="5" fillId="0" borderId="154" xfId="0" applyNumberFormat="1" applyFont="1" applyFill="1" applyBorder="1" applyAlignment="1" applyProtection="1">
      <alignment horizontal="center" vertical="center" wrapText="1"/>
      <protection/>
    </xf>
    <xf numFmtId="184" fontId="33" fillId="0" borderId="155" xfId="0" applyNumberFormat="1" applyFont="1" applyFill="1" applyBorder="1" applyAlignment="1" applyProtection="1">
      <alignment horizontal="center" vertical="center" wrapText="1"/>
      <protection/>
    </xf>
    <xf numFmtId="185" fontId="5" fillId="0" borderId="98" xfId="0" applyNumberFormat="1" applyFont="1" applyFill="1" applyBorder="1" applyAlignment="1" applyProtection="1">
      <alignment horizontal="center" vertical="center"/>
      <protection/>
    </xf>
    <xf numFmtId="182" fontId="5" fillId="0" borderId="156" xfId="0" applyNumberFormat="1" applyFont="1" applyFill="1" applyBorder="1" applyAlignment="1" applyProtection="1">
      <alignment horizontal="center" vertical="center"/>
      <protection/>
    </xf>
    <xf numFmtId="182" fontId="5" fillId="0" borderId="157" xfId="0" applyNumberFormat="1" applyFont="1" applyFill="1" applyBorder="1" applyAlignment="1" applyProtection="1">
      <alignment horizontal="center" vertical="center"/>
      <protection/>
    </xf>
    <xf numFmtId="182" fontId="33" fillId="0" borderId="158" xfId="0" applyNumberFormat="1" applyFont="1" applyFill="1" applyBorder="1" applyAlignment="1" applyProtection="1">
      <alignment horizontal="center" vertical="center"/>
      <protection/>
    </xf>
    <xf numFmtId="182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82" fontId="33" fillId="0" borderId="159" xfId="0" applyNumberFormat="1" applyFont="1" applyFill="1" applyBorder="1" applyAlignment="1" applyProtection="1">
      <alignment horizontal="center" vertical="center"/>
      <protection/>
    </xf>
    <xf numFmtId="182" fontId="5" fillId="0" borderId="24" xfId="0" applyNumberFormat="1" applyFont="1" applyFill="1" applyBorder="1" applyAlignment="1" applyProtection="1">
      <alignment horizontal="center" vertical="center"/>
      <protection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82" fontId="5" fillId="0" borderId="160" xfId="0" applyNumberFormat="1" applyFont="1" applyFill="1" applyBorder="1" applyAlignment="1" applyProtection="1">
      <alignment horizontal="center" vertical="center"/>
      <protection/>
    </xf>
    <xf numFmtId="0" fontId="2" fillId="0" borderId="161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62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81" fontId="2" fillId="0" borderId="160" xfId="0" applyNumberFormat="1" applyFont="1" applyFill="1" applyBorder="1" applyAlignment="1" applyProtection="1">
      <alignment horizontal="center" vertical="center"/>
      <protection/>
    </xf>
    <xf numFmtId="180" fontId="2" fillId="0" borderId="163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49" fontId="5" fillId="0" borderId="164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right" vertical="center" wrapText="1"/>
    </xf>
    <xf numFmtId="49" fontId="5" fillId="0" borderId="126" xfId="55" applyNumberFormat="1" applyFont="1" applyFill="1" applyBorder="1" applyAlignment="1">
      <alignment vertical="center" wrapText="1"/>
      <protection/>
    </xf>
    <xf numFmtId="49" fontId="2" fillId="0" borderId="126" xfId="55" applyNumberFormat="1" applyFont="1" applyFill="1" applyBorder="1" applyAlignment="1">
      <alignment horizontal="right" vertical="center" wrapText="1"/>
      <protection/>
    </xf>
    <xf numFmtId="49" fontId="5" fillId="0" borderId="126" xfId="55" applyNumberFormat="1" applyFont="1" applyFill="1" applyBorder="1" applyAlignment="1">
      <alignment horizontal="left" vertical="center" wrapText="1"/>
      <protection/>
    </xf>
    <xf numFmtId="49" fontId="5" fillId="0" borderId="127" xfId="0" applyNumberFormat="1" applyFont="1" applyFill="1" applyBorder="1" applyAlignment="1">
      <alignment horizontal="center" vertical="center" wrapText="1"/>
    </xf>
    <xf numFmtId="49" fontId="5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145" xfId="0" applyNumberFormat="1" applyFont="1" applyFill="1" applyBorder="1" applyAlignment="1">
      <alignment horizontal="center" vertical="center" wrapText="1"/>
    </xf>
    <xf numFmtId="0" fontId="2" fillId="0" borderId="147" xfId="0" applyNumberFormat="1" applyFont="1" applyFill="1" applyBorder="1" applyAlignment="1">
      <alignment horizontal="center" vertical="center" wrapText="1"/>
    </xf>
    <xf numFmtId="181" fontId="2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166" xfId="0" applyNumberFormat="1" applyFont="1" applyFill="1" applyBorder="1" applyAlignment="1" applyProtection="1">
      <alignment horizontal="center" vertical="center"/>
      <protection/>
    </xf>
    <xf numFmtId="182" fontId="5" fillId="0" borderId="144" xfId="0" applyNumberFormat="1" applyFont="1" applyFill="1" applyBorder="1" applyAlignment="1" applyProtection="1">
      <alignment horizontal="center" vertical="center"/>
      <protection/>
    </xf>
    <xf numFmtId="182" fontId="2" fillId="0" borderId="144" xfId="0" applyNumberFormat="1" applyFont="1" applyFill="1" applyBorder="1" applyAlignment="1" applyProtection="1">
      <alignment horizontal="center" vertical="center"/>
      <protection/>
    </xf>
    <xf numFmtId="182" fontId="5" fillId="0" borderId="1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7" xfId="0" applyFont="1" applyFill="1" applyBorder="1" applyAlignment="1">
      <alignment horizontal="center" vertical="center" wrapText="1"/>
    </xf>
    <xf numFmtId="181" fontId="5" fillId="0" borderId="109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9" xfId="0" applyNumberFormat="1" applyFont="1" applyFill="1" applyBorder="1" applyAlignment="1">
      <alignment horizontal="center" vertical="center" wrapText="1"/>
    </xf>
    <xf numFmtId="1" fontId="5" fillId="0" borderId="109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82" fontId="2" fillId="0" borderId="116" xfId="0" applyNumberFormat="1" applyFont="1" applyFill="1" applyBorder="1" applyAlignment="1">
      <alignment horizontal="center" vertical="center" wrapText="1"/>
    </xf>
    <xf numFmtId="182" fontId="2" fillId="0" borderId="139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81" fontId="5" fillId="0" borderId="145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180" fontId="3" fillId="0" borderId="110" xfId="0" applyNumberFormat="1" applyFont="1" applyFill="1" applyBorder="1" applyAlignment="1" applyProtection="1">
      <alignment vertical="center"/>
      <protection/>
    </xf>
    <xf numFmtId="1" fontId="2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4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4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7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88" fontId="2" fillId="0" borderId="116" xfId="55" applyNumberFormat="1" applyFont="1" applyFill="1" applyBorder="1" applyAlignment="1" applyProtection="1">
      <alignment horizontal="center" vertical="center"/>
      <protection/>
    </xf>
    <xf numFmtId="189" fontId="11" fillId="0" borderId="110" xfId="55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vertical="center"/>
      <protection/>
    </xf>
    <xf numFmtId="180" fontId="2" fillId="0" borderId="56" xfId="0" applyNumberFormat="1" applyFont="1" applyFill="1" applyBorder="1" applyAlignment="1" applyProtection="1">
      <alignment vertical="center"/>
      <protection/>
    </xf>
    <xf numFmtId="180" fontId="31" fillId="0" borderId="109" xfId="0" applyNumberFormat="1" applyFont="1" applyFill="1" applyBorder="1" applyAlignment="1" applyProtection="1">
      <alignment vertical="center"/>
      <protection/>
    </xf>
    <xf numFmtId="180" fontId="3" fillId="0" borderId="109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184" fontId="5" fillId="0" borderId="109" xfId="0" applyNumberFormat="1" applyFont="1" applyFill="1" applyBorder="1" applyAlignment="1" applyProtection="1">
      <alignment horizontal="center" vertical="center"/>
      <protection/>
    </xf>
    <xf numFmtId="49" fontId="5" fillId="0" borderId="117" xfId="0" applyNumberFormat="1" applyFont="1" applyFill="1" applyBorder="1" applyAlignment="1" applyProtection="1">
      <alignment horizontal="left" vertical="center" wrapText="1"/>
      <protection/>
    </xf>
    <xf numFmtId="181" fontId="2" fillId="0" borderId="116" xfId="0" applyNumberFormat="1" applyFont="1" applyFill="1" applyBorder="1" applyAlignment="1" applyProtection="1">
      <alignment horizontal="center" vertical="center"/>
      <protection/>
    </xf>
    <xf numFmtId="181" fontId="2" fillId="0" borderId="109" xfId="0" applyNumberFormat="1" applyFont="1" applyFill="1" applyBorder="1" applyAlignment="1" applyProtection="1">
      <alignment horizontal="center" vertical="center"/>
      <protection/>
    </xf>
    <xf numFmtId="181" fontId="2" fillId="0" borderId="145" xfId="0" applyNumberFormat="1" applyFont="1" applyFill="1" applyBorder="1" applyAlignment="1" applyProtection="1">
      <alignment horizontal="center" vertical="center"/>
      <protection/>
    </xf>
    <xf numFmtId="184" fontId="5" fillId="0" borderId="144" xfId="0" applyNumberFormat="1" applyFont="1" applyFill="1" applyBorder="1" applyAlignment="1" applyProtection="1">
      <alignment horizontal="center" vertical="center"/>
      <protection/>
    </xf>
    <xf numFmtId="189" fontId="2" fillId="0" borderId="109" xfId="55" applyNumberFormat="1" applyFont="1" applyFill="1" applyBorder="1" applyAlignment="1" applyProtection="1">
      <alignment horizontal="right" vertical="center" wrapText="1"/>
      <protection/>
    </xf>
    <xf numFmtId="187" fontId="2" fillId="0" borderId="117" xfId="55" applyNumberFormat="1" applyFont="1" applyFill="1" applyBorder="1" applyAlignment="1" applyProtection="1">
      <alignment horizontal="center" vertical="center"/>
      <protection/>
    </xf>
    <xf numFmtId="189" fontId="2" fillId="0" borderId="116" xfId="55" applyNumberFormat="1" applyFont="1" applyFill="1" applyBorder="1" applyAlignment="1" applyProtection="1">
      <alignment horizontal="center" vertical="center"/>
      <protection/>
    </xf>
    <xf numFmtId="189" fontId="2" fillId="0" borderId="128" xfId="55" applyNumberFormat="1" applyFont="1" applyFill="1" applyBorder="1" applyAlignment="1" applyProtection="1">
      <alignment horizontal="center" vertical="center"/>
      <protection/>
    </xf>
    <xf numFmtId="189" fontId="2" fillId="0" borderId="109" xfId="55" applyNumberFormat="1" applyFont="1" applyFill="1" applyBorder="1" applyAlignment="1" applyProtection="1">
      <alignment horizontal="center" vertical="center"/>
      <protection/>
    </xf>
    <xf numFmtId="49" fontId="2" fillId="0" borderId="168" xfId="55" applyNumberFormat="1" applyFont="1" applyFill="1" applyBorder="1" applyAlignment="1">
      <alignment horizontal="right" vertical="center" wrapText="1"/>
      <protection/>
    </xf>
    <xf numFmtId="0" fontId="2" fillId="0" borderId="169" xfId="55" applyNumberFormat="1" applyFont="1" applyFill="1" applyBorder="1" applyAlignment="1" applyProtection="1">
      <alignment horizontal="center" vertical="center"/>
      <protection/>
    </xf>
    <xf numFmtId="0" fontId="2" fillId="0" borderId="152" xfId="55" applyNumberFormat="1" applyFont="1" applyFill="1" applyBorder="1" applyAlignment="1" applyProtection="1">
      <alignment horizontal="center" vertical="center"/>
      <protection/>
    </xf>
    <xf numFmtId="0" fontId="2" fillId="0" borderId="170" xfId="55" applyNumberFormat="1" applyFont="1" applyFill="1" applyBorder="1" applyAlignment="1" applyProtection="1">
      <alignment horizontal="center" vertical="center"/>
      <protection/>
    </xf>
    <xf numFmtId="187" fontId="2" fillId="0" borderId="127" xfId="55" applyNumberFormat="1" applyFont="1" applyFill="1" applyBorder="1" applyAlignment="1" applyProtection="1">
      <alignment horizontal="center" vertical="center"/>
      <protection/>
    </xf>
    <xf numFmtId="189" fontId="2" fillId="0" borderId="169" xfId="55" applyNumberFormat="1" applyFont="1" applyFill="1" applyBorder="1" applyAlignment="1" applyProtection="1">
      <alignment horizontal="center" vertical="center"/>
      <protection/>
    </xf>
    <xf numFmtId="189" fontId="2" fillId="0" borderId="151" xfId="55" applyNumberFormat="1" applyFont="1" applyFill="1" applyBorder="1" applyAlignment="1" applyProtection="1">
      <alignment horizontal="center" vertical="center"/>
      <protection/>
    </xf>
    <xf numFmtId="189" fontId="2" fillId="0" borderId="152" xfId="55" applyNumberFormat="1" applyFont="1" applyFill="1" applyBorder="1" applyAlignment="1" applyProtection="1">
      <alignment horizontal="center" vertical="center"/>
      <protection/>
    </xf>
    <xf numFmtId="189" fontId="2" fillId="0" borderId="170" xfId="55" applyNumberFormat="1" applyFont="1" applyFill="1" applyBorder="1" applyAlignment="1" applyProtection="1">
      <alignment horizontal="center" vertical="center"/>
      <protection/>
    </xf>
    <xf numFmtId="0" fontId="2" fillId="0" borderId="171" xfId="55" applyNumberFormat="1" applyFont="1" applyFill="1" applyBorder="1" applyAlignment="1" applyProtection="1">
      <alignment horizontal="center" vertical="center"/>
      <protection/>
    </xf>
    <xf numFmtId="182" fontId="5" fillId="0" borderId="172" xfId="0" applyNumberFormat="1" applyFont="1" applyFill="1" applyBorder="1" applyAlignment="1" applyProtection="1">
      <alignment horizontal="center" vertical="center"/>
      <protection/>
    </xf>
    <xf numFmtId="1" fontId="5" fillId="0" borderId="172" xfId="0" applyNumberFormat="1" applyFont="1" applyFill="1" applyBorder="1" applyAlignment="1" applyProtection="1">
      <alignment horizontal="center" vertical="center"/>
      <protection/>
    </xf>
    <xf numFmtId="1" fontId="5" fillId="0" borderId="173" xfId="0" applyNumberFormat="1" applyFont="1" applyFill="1" applyBorder="1" applyAlignment="1" applyProtection="1">
      <alignment horizontal="center" vertical="center"/>
      <protection/>
    </xf>
    <xf numFmtId="182" fontId="5" fillId="0" borderId="174" xfId="0" applyNumberFormat="1" applyFont="1" applyFill="1" applyBorder="1" applyAlignment="1" applyProtection="1">
      <alignment horizontal="center" vertical="center"/>
      <protection/>
    </xf>
    <xf numFmtId="182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165" xfId="0" applyFont="1" applyFill="1" applyBorder="1" applyAlignment="1">
      <alignment vertical="center" wrapText="1"/>
    </xf>
    <xf numFmtId="182" fontId="5" fillId="0" borderId="1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132" xfId="0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left" vertical="center" wrapText="1"/>
    </xf>
    <xf numFmtId="0" fontId="5" fillId="0" borderId="109" xfId="0" applyFont="1" applyFill="1" applyBorder="1" applyAlignment="1" applyProtection="1">
      <alignment horizontal="center" vertical="center" wrapText="1"/>
      <protection hidden="1"/>
    </xf>
    <xf numFmtId="0" fontId="15" fillId="0" borderId="116" xfId="0" applyFont="1" applyFill="1" applyBorder="1" applyAlignment="1">
      <alignment horizontal="center" vertical="center" wrapText="1"/>
    </xf>
    <xf numFmtId="0" fontId="5" fillId="0" borderId="145" xfId="0" applyNumberFormat="1" applyFont="1" applyFill="1" applyBorder="1" applyAlignment="1" applyProtection="1">
      <alignment horizontal="center" vertical="center"/>
      <protection/>
    </xf>
    <xf numFmtId="181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76" xfId="0" applyNumberFormat="1" applyFont="1" applyFill="1" applyBorder="1" applyAlignment="1">
      <alignment horizontal="center" vertical="center" wrapText="1"/>
    </xf>
    <xf numFmtId="181" fontId="2" fillId="0" borderId="176" xfId="0" applyNumberFormat="1" applyFont="1" applyFill="1" applyBorder="1" applyAlignment="1" applyProtection="1">
      <alignment horizontal="center" vertical="center"/>
      <protection/>
    </xf>
    <xf numFmtId="181" fontId="2" fillId="0" borderId="177" xfId="0" applyNumberFormat="1" applyFont="1" applyFill="1" applyBorder="1" applyAlignment="1" applyProtection="1">
      <alignment horizontal="center" vertical="center"/>
      <protection/>
    </xf>
    <xf numFmtId="185" fontId="5" fillId="0" borderId="116" xfId="0" applyNumberFormat="1" applyFont="1" applyFill="1" applyBorder="1" applyAlignment="1" applyProtection="1">
      <alignment horizontal="center" vertical="center"/>
      <protection/>
    </xf>
    <xf numFmtId="185" fontId="5" fillId="0" borderId="109" xfId="0" applyNumberFormat="1" applyFont="1" applyFill="1" applyBorder="1" applyAlignment="1" applyProtection="1">
      <alignment horizontal="center" vertical="center"/>
      <protection/>
    </xf>
    <xf numFmtId="185" fontId="2" fillId="0" borderId="116" xfId="0" applyNumberFormat="1" applyFont="1" applyFill="1" applyBorder="1" applyAlignment="1" applyProtection="1">
      <alignment horizontal="center" vertical="center" wrapText="1"/>
      <protection/>
    </xf>
    <xf numFmtId="185" fontId="2" fillId="0" borderId="109" xfId="0" applyNumberFormat="1" applyFont="1" applyFill="1" applyBorder="1" applyAlignment="1" applyProtection="1">
      <alignment horizontal="center" vertical="center" wrapText="1"/>
      <protection/>
    </xf>
    <xf numFmtId="185" fontId="2" fillId="0" borderId="110" xfId="0" applyNumberFormat="1" applyFont="1" applyFill="1" applyBorder="1" applyAlignment="1" applyProtection="1">
      <alignment horizontal="center" vertical="center" wrapText="1"/>
      <protection/>
    </xf>
    <xf numFmtId="185" fontId="2" fillId="0" borderId="128" xfId="0" applyNumberFormat="1" applyFont="1" applyFill="1" applyBorder="1" applyAlignment="1" applyProtection="1">
      <alignment horizontal="center" vertical="center" wrapText="1"/>
      <protection/>
    </xf>
    <xf numFmtId="49" fontId="5" fillId="0" borderId="178" xfId="0" applyNumberFormat="1" applyFont="1" applyFill="1" applyBorder="1" applyAlignment="1" applyProtection="1">
      <alignment horizontal="center" vertical="center"/>
      <protection/>
    </xf>
    <xf numFmtId="184" fontId="5" fillId="0" borderId="92" xfId="0" applyNumberFormat="1" applyFont="1" applyFill="1" applyBorder="1" applyAlignment="1" applyProtection="1">
      <alignment horizontal="center" vertical="center"/>
      <protection/>
    </xf>
    <xf numFmtId="185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185" fontId="2" fillId="0" borderId="0" xfId="0" applyNumberFormat="1" applyFont="1" applyFill="1" applyBorder="1" applyAlignment="1" applyProtection="1">
      <alignment horizontal="center" vertical="center" wrapText="1"/>
      <protection/>
    </xf>
    <xf numFmtId="181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1" fontId="2" fillId="0" borderId="135" xfId="0" applyNumberFormat="1" applyFont="1" applyFill="1" applyBorder="1" applyAlignment="1" applyProtection="1">
      <alignment horizontal="center" vertical="center"/>
      <protection/>
    </xf>
    <xf numFmtId="181" fontId="2" fillId="0" borderId="138" xfId="0" applyNumberFormat="1" applyFont="1" applyFill="1" applyBorder="1" applyAlignment="1" applyProtection="1">
      <alignment horizontal="center" vertical="center"/>
      <protection/>
    </xf>
    <xf numFmtId="184" fontId="5" fillId="0" borderId="179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 vertical="center" wrapText="1"/>
      <protection hidden="1"/>
    </xf>
    <xf numFmtId="185" fontId="5" fillId="0" borderId="135" xfId="0" applyNumberFormat="1" applyFont="1" applyFill="1" applyBorder="1" applyAlignment="1" applyProtection="1">
      <alignment horizontal="center" vertical="center"/>
      <protection/>
    </xf>
    <xf numFmtId="184" fontId="5" fillId="0" borderId="135" xfId="0" applyNumberFormat="1" applyFont="1" applyFill="1" applyBorder="1" applyAlignment="1" applyProtection="1">
      <alignment horizontal="center" vertical="center"/>
      <protection/>
    </xf>
    <xf numFmtId="180" fontId="5" fillId="0" borderId="138" xfId="0" applyNumberFormat="1" applyFont="1" applyFill="1" applyBorder="1" applyAlignment="1">
      <alignment horizontal="center" vertical="center" wrapText="1"/>
    </xf>
    <xf numFmtId="185" fontId="2" fillId="0" borderId="139" xfId="0" applyNumberFormat="1" applyFont="1" applyFill="1" applyBorder="1" applyAlignment="1" applyProtection="1">
      <alignment horizontal="center" vertical="center" wrapText="1"/>
      <protection/>
    </xf>
    <xf numFmtId="185" fontId="2" fillId="0" borderId="135" xfId="0" applyNumberFormat="1" applyFont="1" applyFill="1" applyBorder="1" applyAlignment="1" applyProtection="1">
      <alignment horizontal="center" vertical="center" wrapText="1"/>
      <protection/>
    </xf>
    <xf numFmtId="185" fontId="2" fillId="0" borderId="136" xfId="0" applyNumberFormat="1" applyFont="1" applyFill="1" applyBorder="1" applyAlignment="1" applyProtection="1">
      <alignment horizontal="center" vertical="center" wrapText="1"/>
      <protection/>
    </xf>
    <xf numFmtId="185" fontId="2" fillId="0" borderId="134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2" fontId="2" fillId="0" borderId="180" xfId="0" applyNumberFormat="1" applyFont="1" applyFill="1" applyBorder="1" applyAlignment="1" applyProtection="1">
      <alignment horizontal="center" vertical="center"/>
      <protection/>
    </xf>
    <xf numFmtId="0" fontId="2" fillId="0" borderId="112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left" vertical="center" wrapText="1"/>
    </xf>
    <xf numFmtId="181" fontId="5" fillId="0" borderId="113" xfId="0" applyNumberFormat="1" applyFont="1" applyFill="1" applyBorder="1" applyAlignment="1" applyProtection="1">
      <alignment horizontal="center" vertical="center"/>
      <protection/>
    </xf>
    <xf numFmtId="182" fontId="5" fillId="0" borderId="164" xfId="0" applyNumberFormat="1" applyFont="1" applyFill="1" applyBorder="1" applyAlignment="1" applyProtection="1">
      <alignment horizontal="center" vertical="center"/>
      <protection/>
    </xf>
    <xf numFmtId="1" fontId="5" fillId="0" borderId="167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>
      <alignment horizontal="left" vertical="center" wrapText="1"/>
    </xf>
    <xf numFmtId="181" fontId="11" fillId="0" borderId="128" xfId="0" applyNumberFormat="1" applyFont="1" applyFill="1" applyBorder="1" applyAlignment="1" applyProtection="1">
      <alignment horizontal="center" vertical="center" wrapText="1"/>
      <protection/>
    </xf>
    <xf numFmtId="181" fontId="11" fillId="0" borderId="109" xfId="0" applyNumberFormat="1" applyFont="1" applyFill="1" applyBorder="1" applyAlignment="1" applyProtection="1">
      <alignment horizontal="center" vertical="center" wrapText="1"/>
      <protection/>
    </xf>
    <xf numFmtId="181" fontId="11" fillId="0" borderId="110" xfId="0" applyNumberFormat="1" applyFont="1" applyFill="1" applyBorder="1" applyAlignment="1" applyProtection="1">
      <alignment horizontal="center" vertical="center" wrapText="1"/>
      <protection/>
    </xf>
    <xf numFmtId="184" fontId="5" fillId="0" borderId="126" xfId="0" applyNumberFormat="1" applyFont="1" applyFill="1" applyBorder="1" applyAlignment="1" applyProtection="1">
      <alignment horizontal="center" vertical="center" wrapText="1"/>
      <protection/>
    </xf>
    <xf numFmtId="185" fontId="5" fillId="0" borderId="128" xfId="0" applyNumberFormat="1" applyFont="1" applyFill="1" applyBorder="1" applyAlignment="1" applyProtection="1">
      <alignment horizontal="center" vertical="center" wrapText="1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85" fontId="5" fillId="0" borderId="109" xfId="0" applyNumberFormat="1" applyFont="1" applyFill="1" applyBorder="1" applyAlignment="1" applyProtection="1">
      <alignment horizontal="center" vertical="center" wrapText="1"/>
      <protection/>
    </xf>
    <xf numFmtId="185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wrapText="1"/>
    </xf>
    <xf numFmtId="49" fontId="2" fillId="0" borderId="112" xfId="0" applyNumberFormat="1" applyFont="1" applyFill="1" applyBorder="1" applyAlignment="1">
      <alignment horizontal="center" vertical="center" wrapText="1"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2" fontId="5" fillId="0" borderId="181" xfId="0" applyNumberFormat="1" applyFont="1" applyFill="1" applyBorder="1" applyAlignment="1" applyProtection="1">
      <alignment horizontal="center" vertical="center"/>
      <protection/>
    </xf>
    <xf numFmtId="1" fontId="5" fillId="0" borderId="146" xfId="0" applyNumberFormat="1" applyFont="1" applyFill="1" applyBorder="1" applyAlignment="1" applyProtection="1">
      <alignment horizontal="center" vertical="center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82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185" fontId="5" fillId="0" borderId="34" xfId="0" applyNumberFormat="1" applyFont="1" applyFill="1" applyBorder="1" applyAlignment="1">
      <alignment horizontal="center" vertical="center" wrapText="1"/>
    </xf>
    <xf numFmtId="182" fontId="5" fillId="0" borderId="182" xfId="0" applyNumberFormat="1" applyFont="1" applyFill="1" applyBorder="1" applyAlignment="1" applyProtection="1">
      <alignment horizontal="center" vertical="center"/>
      <protection/>
    </xf>
    <xf numFmtId="182" fontId="5" fillId="0" borderId="161" xfId="0" applyNumberFormat="1" applyFont="1" applyFill="1" applyBorder="1" applyAlignment="1" applyProtection="1">
      <alignment horizontal="center" vertical="center"/>
      <protection/>
    </xf>
    <xf numFmtId="182" fontId="32" fillId="0" borderId="183" xfId="0" applyNumberFormat="1" applyFont="1" applyFill="1" applyBorder="1" applyAlignment="1" applyProtection="1">
      <alignment horizontal="center" vertical="center"/>
      <protection/>
    </xf>
    <xf numFmtId="182" fontId="32" fillId="0" borderId="184" xfId="0" applyNumberFormat="1" applyFont="1" applyFill="1" applyBorder="1" applyAlignment="1" applyProtection="1">
      <alignment horizontal="center" vertical="center"/>
      <protection/>
    </xf>
    <xf numFmtId="182" fontId="32" fillId="0" borderId="185" xfId="0" applyNumberFormat="1" applyFont="1" applyFill="1" applyBorder="1" applyAlignment="1" applyProtection="1">
      <alignment horizontal="center" vertical="center"/>
      <protection/>
    </xf>
    <xf numFmtId="0" fontId="5" fillId="0" borderId="186" xfId="0" applyFont="1" applyFill="1" applyBorder="1" applyAlignment="1">
      <alignment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182" fontId="5" fillId="0" borderId="186" xfId="0" applyNumberFormat="1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left" vertical="top" wrapText="1"/>
    </xf>
    <xf numFmtId="0" fontId="5" fillId="0" borderId="187" xfId="0" applyFont="1" applyFill="1" applyBorder="1" applyAlignment="1">
      <alignment horizontal="left" vertical="top" wrapText="1"/>
    </xf>
    <xf numFmtId="180" fontId="2" fillId="0" borderId="154" xfId="0" applyNumberFormat="1" applyFont="1" applyFill="1" applyBorder="1" applyAlignment="1" applyProtection="1">
      <alignment vertical="center"/>
      <protection/>
    </xf>
    <xf numFmtId="180" fontId="2" fillId="0" borderId="155" xfId="0" applyNumberFormat="1" applyFont="1" applyFill="1" applyBorder="1" applyAlignment="1" applyProtection="1">
      <alignment vertical="center"/>
      <protection/>
    </xf>
    <xf numFmtId="182" fontId="5" fillId="0" borderId="188" xfId="0" applyNumberFormat="1" applyFont="1" applyFill="1" applyBorder="1" applyAlignment="1" applyProtection="1">
      <alignment horizontal="center" vertical="center"/>
      <protection/>
    </xf>
    <xf numFmtId="49" fontId="5" fillId="0" borderId="189" xfId="0" applyNumberFormat="1" applyFont="1" applyFill="1" applyBorder="1" applyAlignment="1" applyProtection="1">
      <alignment horizontal="center" vertical="center"/>
      <protection/>
    </xf>
    <xf numFmtId="181" fontId="5" fillId="0" borderId="121" xfId="0" applyNumberFormat="1" applyFont="1" applyFill="1" applyBorder="1" applyAlignment="1" applyProtection="1">
      <alignment horizontal="left" vertical="center"/>
      <protection/>
    </xf>
    <xf numFmtId="181" fontId="8" fillId="0" borderId="190" xfId="0" applyNumberFormat="1" applyFont="1" applyFill="1" applyBorder="1" applyAlignment="1" applyProtection="1">
      <alignment horizontal="center" vertical="center"/>
      <protection/>
    </xf>
    <xf numFmtId="181" fontId="8" fillId="0" borderId="191" xfId="0" applyNumberFormat="1" applyFont="1" applyFill="1" applyBorder="1" applyAlignment="1" applyProtection="1">
      <alignment horizontal="center" vertical="center"/>
      <protection/>
    </xf>
    <xf numFmtId="181" fontId="8" fillId="0" borderId="192" xfId="0" applyNumberFormat="1" applyFont="1" applyFill="1" applyBorder="1" applyAlignment="1" applyProtection="1">
      <alignment horizontal="center" vertical="center"/>
      <protection/>
    </xf>
    <xf numFmtId="184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90" xfId="0" applyFont="1" applyFill="1" applyBorder="1" applyAlignment="1">
      <alignment horizontal="center" vertical="center" wrapText="1"/>
    </xf>
    <xf numFmtId="184" fontId="5" fillId="0" borderId="191" xfId="0" applyNumberFormat="1" applyFont="1" applyFill="1" applyBorder="1" applyAlignment="1" applyProtection="1">
      <alignment horizontal="center" vertical="center"/>
      <protection/>
    </xf>
    <xf numFmtId="185" fontId="5" fillId="0" borderId="192" xfId="0" applyNumberFormat="1" applyFont="1" applyFill="1" applyBorder="1" applyAlignment="1" applyProtection="1">
      <alignment horizontal="center" vertical="center"/>
      <protection/>
    </xf>
    <xf numFmtId="185" fontId="5" fillId="0" borderId="193" xfId="0" applyNumberFormat="1" applyFont="1" applyFill="1" applyBorder="1" applyAlignment="1" applyProtection="1">
      <alignment horizontal="center" vertical="center" wrapText="1"/>
      <protection/>
    </xf>
    <xf numFmtId="185" fontId="5" fillId="0" borderId="191" xfId="0" applyNumberFormat="1" applyFont="1" applyFill="1" applyBorder="1" applyAlignment="1" applyProtection="1">
      <alignment horizontal="center" vertical="center" wrapText="1"/>
      <protection/>
    </xf>
    <xf numFmtId="185" fontId="5" fillId="0" borderId="192" xfId="0" applyNumberFormat="1" applyFont="1" applyFill="1" applyBorder="1" applyAlignment="1" applyProtection="1">
      <alignment horizontal="center" vertical="center" wrapText="1"/>
      <protection/>
    </xf>
    <xf numFmtId="185" fontId="5" fillId="0" borderId="174" xfId="0" applyNumberFormat="1" applyFont="1" applyFill="1" applyBorder="1" applyAlignment="1" applyProtection="1">
      <alignment horizontal="center" vertical="center" wrapText="1"/>
      <protection/>
    </xf>
    <xf numFmtId="180" fontId="2" fillId="0" borderId="157" xfId="0" applyNumberFormat="1" applyFont="1" applyFill="1" applyBorder="1" applyAlignment="1" applyProtection="1">
      <alignment vertical="center"/>
      <protection/>
    </xf>
    <xf numFmtId="180" fontId="2" fillId="0" borderId="158" xfId="0" applyNumberFormat="1" applyFont="1" applyFill="1" applyBorder="1" applyAlignment="1" applyProtection="1">
      <alignment vertical="center"/>
      <protection/>
    </xf>
    <xf numFmtId="1" fontId="5" fillId="0" borderId="188" xfId="0" applyNumberFormat="1" applyFont="1" applyFill="1" applyBorder="1" applyAlignment="1" applyProtection="1">
      <alignment horizontal="center" vertical="center"/>
      <protection/>
    </xf>
    <xf numFmtId="182" fontId="5" fillId="0" borderId="187" xfId="0" applyNumberFormat="1" applyFont="1" applyFill="1" applyBorder="1" applyAlignment="1" applyProtection="1">
      <alignment horizontal="center" vertical="center"/>
      <protection/>
    </xf>
    <xf numFmtId="182" fontId="5" fillId="0" borderId="154" xfId="0" applyNumberFormat="1" applyFont="1" applyFill="1" applyBorder="1" applyAlignment="1" applyProtection="1">
      <alignment horizontal="center" vertical="center"/>
      <protection/>
    </xf>
    <xf numFmtId="182" fontId="5" fillId="0" borderId="143" xfId="0" applyNumberFormat="1" applyFont="1" applyFill="1" applyBorder="1" applyAlignment="1" applyProtection="1">
      <alignment horizontal="center" vertical="center"/>
      <protection/>
    </xf>
    <xf numFmtId="182" fontId="5" fillId="0" borderId="194" xfId="0" applyNumberFormat="1" applyFont="1" applyFill="1" applyBorder="1" applyAlignment="1" applyProtection="1">
      <alignment horizontal="center" vertical="center"/>
      <protection/>
    </xf>
    <xf numFmtId="182" fontId="5" fillId="0" borderId="122" xfId="0" applyNumberFormat="1" applyFont="1" applyFill="1" applyBorder="1" applyAlignment="1" applyProtection="1">
      <alignment horizontal="center" vertical="center"/>
      <protection/>
    </xf>
    <xf numFmtId="182" fontId="5" fillId="0" borderId="123" xfId="0" applyNumberFormat="1" applyFont="1" applyFill="1" applyBorder="1" applyAlignment="1" applyProtection="1">
      <alignment horizontal="center" vertical="center"/>
      <protection/>
    </xf>
    <xf numFmtId="182" fontId="8" fillId="0" borderId="157" xfId="0" applyNumberFormat="1" applyFont="1" applyFill="1" applyBorder="1" applyAlignment="1" applyProtection="1">
      <alignment horizontal="center" vertical="center"/>
      <protection/>
    </xf>
    <xf numFmtId="182" fontId="8" fillId="0" borderId="158" xfId="0" applyNumberFormat="1" applyFont="1" applyFill="1" applyBorder="1" applyAlignment="1" applyProtection="1">
      <alignment horizontal="center" vertical="center"/>
      <protection/>
    </xf>
    <xf numFmtId="49" fontId="5" fillId="0" borderId="170" xfId="0" applyNumberFormat="1" applyFont="1" applyFill="1" applyBorder="1" applyAlignment="1" applyProtection="1">
      <alignment horizontal="center" vertical="center" wrapText="1"/>
      <protection/>
    </xf>
    <xf numFmtId="49" fontId="5" fillId="0" borderId="165" xfId="0" applyNumberFormat="1" applyFont="1" applyFill="1" applyBorder="1" applyAlignment="1">
      <alignment horizontal="left" vertical="center" wrapText="1"/>
    </xf>
    <xf numFmtId="0" fontId="2" fillId="0" borderId="195" xfId="0" applyFont="1" applyFill="1" applyBorder="1" applyAlignment="1">
      <alignment horizontal="center" vertical="center" wrapText="1"/>
    </xf>
    <xf numFmtId="0" fontId="2" fillId="0" borderId="196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182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98" xfId="0" applyFont="1" applyFill="1" applyBorder="1" applyAlignment="1">
      <alignment horizontal="center" vertical="center" wrapText="1"/>
    </xf>
    <xf numFmtId="180" fontId="5" fillId="0" borderId="197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52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49" fontId="5" fillId="0" borderId="117" xfId="55" applyNumberFormat="1" applyFont="1" applyFill="1" applyBorder="1" applyAlignment="1" applyProtection="1">
      <alignment horizontal="center" vertical="center"/>
      <protection/>
    </xf>
    <xf numFmtId="49" fontId="5" fillId="0" borderId="117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5" fillId="0" borderId="117" xfId="0" applyNumberFormat="1" applyFont="1" applyFill="1" applyBorder="1" applyAlignment="1" applyProtection="1">
      <alignment horizontal="center" vertical="center"/>
      <protection/>
    </xf>
    <xf numFmtId="180" fontId="5" fillId="0" borderId="177" xfId="0" applyNumberFormat="1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2" fillId="0" borderId="194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49" fontId="5" fillId="0" borderId="200" xfId="0" applyNumberFormat="1" applyFont="1" applyFill="1" applyBorder="1" applyAlignment="1" applyProtection="1">
      <alignment horizontal="center" vertical="center" wrapText="1"/>
      <protection/>
    </xf>
    <xf numFmtId="0" fontId="5" fillId="0" borderId="201" xfId="0" applyFont="1" applyFill="1" applyBorder="1" applyAlignment="1">
      <alignment vertical="center"/>
    </xf>
    <xf numFmtId="0" fontId="2" fillId="0" borderId="202" xfId="0" applyFont="1" applyFill="1" applyBorder="1" applyAlignment="1">
      <alignment horizontal="center" vertical="center" wrapText="1"/>
    </xf>
    <xf numFmtId="0" fontId="2" fillId="0" borderId="176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182" fontId="5" fillId="0" borderId="203" xfId="0" applyNumberFormat="1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5" fillId="0" borderId="176" xfId="0" applyFont="1" applyFill="1" applyBorder="1" applyAlignment="1">
      <alignment horizontal="center" vertical="center" wrapText="1"/>
    </xf>
    <xf numFmtId="0" fontId="5" fillId="0" borderId="204" xfId="0" applyFont="1" applyFill="1" applyBorder="1" applyAlignment="1">
      <alignment horizontal="center" vertical="center" wrapText="1"/>
    </xf>
    <xf numFmtId="0" fontId="2" fillId="0" borderId="205" xfId="0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51" xfId="0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182" fontId="2" fillId="0" borderId="13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1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85" fontId="5" fillId="0" borderId="139" xfId="0" applyNumberFormat="1" applyFont="1" applyFill="1" applyBorder="1" applyAlignment="1" applyProtection="1">
      <alignment horizontal="center" vertical="center"/>
      <protection/>
    </xf>
    <xf numFmtId="0" fontId="5" fillId="0" borderId="169" xfId="55" applyFont="1" applyFill="1" applyBorder="1" applyAlignment="1">
      <alignment horizontal="center" vertical="center" wrapText="1"/>
      <protection/>
    </xf>
    <xf numFmtId="0" fontId="5" fillId="0" borderId="152" xfId="55" applyFont="1" applyFill="1" applyBorder="1" applyAlignment="1">
      <alignment horizontal="center" vertical="center" wrapText="1"/>
      <protection/>
    </xf>
    <xf numFmtId="0" fontId="5" fillId="0" borderId="170" xfId="55" applyFont="1" applyFill="1" applyBorder="1" applyAlignment="1">
      <alignment horizontal="center" vertical="center" wrapText="1"/>
      <protection/>
    </xf>
    <xf numFmtId="0" fontId="2" fillId="0" borderId="194" xfId="55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1" fontId="2" fillId="0" borderId="125" xfId="55" applyNumberFormat="1" applyFont="1" applyFill="1" applyBorder="1" applyAlignment="1" applyProtection="1">
      <alignment horizontal="center" vertical="center"/>
      <protection/>
    </xf>
    <xf numFmtId="49" fontId="2" fillId="0" borderId="117" xfId="55" applyNumberFormat="1" applyFont="1" applyFill="1" applyBorder="1" applyAlignment="1">
      <alignment horizontal="right" vertical="center" wrapText="1"/>
      <protection/>
    </xf>
    <xf numFmtId="0" fontId="2" fillId="0" borderId="169" xfId="0" applyNumberFormat="1" applyFont="1" applyFill="1" applyBorder="1" applyAlignment="1">
      <alignment horizontal="center" vertical="center" wrapText="1"/>
    </xf>
    <xf numFmtId="0" fontId="2" fillId="0" borderId="152" xfId="0" applyNumberFormat="1" applyFont="1" applyFill="1" applyBorder="1" applyAlignment="1">
      <alignment horizontal="center" vertical="center" wrapText="1"/>
    </xf>
    <xf numFmtId="0" fontId="2" fillId="0" borderId="166" xfId="0" applyNumberFormat="1" applyFont="1" applyFill="1" applyBorder="1" applyAlignment="1">
      <alignment horizontal="center" vertical="center" wrapText="1"/>
    </xf>
    <xf numFmtId="182" fontId="5" fillId="0" borderId="206" xfId="0" applyNumberFormat="1" applyFont="1" applyFill="1" applyBorder="1" applyAlignment="1" applyProtection="1">
      <alignment horizontal="center" vertical="center"/>
      <protection/>
    </xf>
    <xf numFmtId="0" fontId="5" fillId="0" borderId="169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1" fontId="15" fillId="0" borderId="169" xfId="0" applyNumberFormat="1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>
      <alignment horizontal="left" vertical="top" wrapText="1"/>
    </xf>
    <xf numFmtId="180" fontId="2" fillId="0" borderId="152" xfId="0" applyNumberFormat="1" applyFont="1" applyFill="1" applyBorder="1" applyAlignment="1" applyProtection="1">
      <alignment vertical="center"/>
      <protection/>
    </xf>
    <xf numFmtId="180" fontId="2" fillId="0" borderId="170" xfId="0" applyNumberFormat="1" applyFont="1" applyFill="1" applyBorder="1" applyAlignment="1" applyProtection="1">
      <alignment vertical="center"/>
      <protection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0" fontId="37" fillId="0" borderId="171" xfId="0" applyNumberFormat="1" applyFont="1" applyFill="1" applyBorder="1" applyAlignment="1" applyProtection="1">
      <alignment vertical="center"/>
      <protection/>
    </xf>
    <xf numFmtId="180" fontId="2" fillId="0" borderId="124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0" fontId="37" fillId="0" borderId="124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207" xfId="0" applyNumberFormat="1" applyFont="1" applyFill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20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18" fillId="0" borderId="209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10" xfId="0" applyFont="1" applyFill="1" applyBorder="1" applyAlignment="1">
      <alignment horizontal="center" vertical="center" wrapText="1"/>
    </xf>
    <xf numFmtId="0" fontId="15" fillId="0" borderId="118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119" xfId="52" applyFont="1" applyBorder="1" applyAlignment="1">
      <alignment horizontal="center" vertical="center" wrapText="1"/>
      <protection/>
    </xf>
    <xf numFmtId="0" fontId="15" fillId="0" borderId="211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212" xfId="52" applyFont="1" applyBorder="1" applyAlignment="1">
      <alignment horizontal="center" vertical="center" wrapText="1"/>
      <protection/>
    </xf>
    <xf numFmtId="0" fontId="15" fillId="0" borderId="107" xfId="52" applyFont="1" applyBorder="1" applyAlignment="1">
      <alignment horizontal="center" vertical="center" wrapText="1"/>
      <protection/>
    </xf>
    <xf numFmtId="0" fontId="15" fillId="0" borderId="103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13" xfId="0" applyFont="1" applyBorder="1" applyAlignment="1">
      <alignment horizontal="center" vertical="center" wrapText="1"/>
    </xf>
    <xf numFmtId="0" fontId="4" fillId="0" borderId="214" xfId="0" applyFont="1" applyBorder="1" applyAlignment="1">
      <alignment horizontal="center" vertical="center" wrapText="1"/>
    </xf>
    <xf numFmtId="0" fontId="22" fillId="0" borderId="215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6" xfId="0" applyFont="1" applyBorder="1" applyAlignment="1">
      <alignment horizontal="center" vertical="center" wrapText="1"/>
    </xf>
    <xf numFmtId="1" fontId="22" fillId="0" borderId="215" xfId="0" applyNumberFormat="1" applyFont="1" applyBorder="1" applyAlignment="1">
      <alignment horizontal="center" vertical="center" wrapText="1"/>
    </xf>
    <xf numFmtId="1" fontId="30" fillId="0" borderId="102" xfId="0" applyNumberFormat="1" applyFont="1" applyBorder="1" applyAlignment="1">
      <alignment horizontal="center" vertical="center" wrapText="1"/>
    </xf>
    <xf numFmtId="1" fontId="30" fillId="0" borderId="156" xfId="0" applyNumberFormat="1" applyFont="1" applyBorder="1" applyAlignment="1">
      <alignment horizontal="center" vertical="center" wrapText="1"/>
    </xf>
    <xf numFmtId="0" fontId="22" fillId="0" borderId="180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81" xfId="0" applyFont="1" applyFill="1" applyBorder="1" applyAlignment="1">
      <alignment horizontal="center" vertical="center" wrapText="1"/>
    </xf>
    <xf numFmtId="0" fontId="22" fillId="0" borderId="215" xfId="52" applyFont="1" applyBorder="1" applyAlignment="1">
      <alignment horizontal="center" vertical="center" wrapText="1"/>
      <protection/>
    </xf>
    <xf numFmtId="0" fontId="22" fillId="0" borderId="102" xfId="0" applyFont="1" applyBorder="1" applyAlignment="1">
      <alignment vertical="center" wrapText="1"/>
    </xf>
    <xf numFmtId="0" fontId="22" fillId="0" borderId="156" xfId="0" applyFont="1" applyBorder="1" applyAlignment="1">
      <alignment vertical="center" wrapText="1"/>
    </xf>
    <xf numFmtId="0" fontId="29" fillId="0" borderId="102" xfId="0" applyFont="1" applyBorder="1" applyAlignment="1">
      <alignment horizontal="center" vertical="center" wrapText="1"/>
    </xf>
    <xf numFmtId="0" fontId="18" fillId="0" borderId="147" xfId="52" applyFont="1" applyFill="1" applyBorder="1" applyAlignment="1">
      <alignment horizontal="center" vertical="center" wrapText="1"/>
      <protection/>
    </xf>
    <xf numFmtId="0" fontId="18" fillId="0" borderId="129" xfId="0" applyFont="1" applyFill="1" applyBorder="1" applyAlignment="1">
      <alignment vertical="center" wrapText="1"/>
    </xf>
    <xf numFmtId="0" fontId="18" fillId="0" borderId="146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108" xfId="52" applyFont="1" applyBorder="1" applyAlignment="1">
      <alignment horizontal="center" vertical="center" wrapText="1"/>
      <protection/>
    </xf>
    <xf numFmtId="0" fontId="22" fillId="0" borderId="145" xfId="52" applyFont="1" applyFill="1" applyBorder="1" applyAlignment="1">
      <alignment horizontal="center" vertical="center" wrapText="1"/>
      <protection/>
    </xf>
    <xf numFmtId="0" fontId="18" fillId="0" borderId="124" xfId="0" applyFont="1" applyFill="1" applyBorder="1" applyAlignment="1">
      <alignment vertical="center" wrapText="1"/>
    </xf>
    <xf numFmtId="0" fontId="18" fillId="0" borderId="1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216" xfId="0" applyFont="1" applyFill="1" applyBorder="1" applyAlignment="1">
      <alignment horizontal="center" vertical="center" wrapText="1"/>
    </xf>
    <xf numFmtId="0" fontId="28" fillId="0" borderId="217" xfId="0" applyFont="1" applyFill="1" applyBorder="1" applyAlignment="1">
      <alignment horizontal="center" vertical="center" wrapText="1"/>
    </xf>
    <xf numFmtId="0" fontId="22" fillId="0" borderId="218" xfId="0" applyFont="1" applyFill="1" applyBorder="1" applyAlignment="1">
      <alignment horizontal="center" vertical="center" wrapText="1"/>
    </xf>
    <xf numFmtId="0" fontId="29" fillId="0" borderId="217" xfId="0" applyFont="1" applyFill="1" applyBorder="1" applyAlignment="1">
      <alignment horizontal="center" vertical="center" wrapText="1"/>
    </xf>
    <xf numFmtId="0" fontId="29" fillId="0" borderId="219" xfId="0" applyFont="1" applyFill="1" applyBorder="1" applyAlignment="1">
      <alignment horizontal="center" vertical="center" wrapText="1"/>
    </xf>
    <xf numFmtId="0" fontId="22" fillId="0" borderId="153" xfId="0" applyFont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220" xfId="52" applyFont="1" applyBorder="1" applyAlignment="1">
      <alignment horizontal="center" vertical="center" wrapText="1"/>
      <protection/>
    </xf>
    <xf numFmtId="0" fontId="26" fillId="0" borderId="221" xfId="52" applyFont="1" applyBorder="1" applyAlignment="1">
      <alignment horizontal="center" vertical="center" wrapText="1"/>
      <protection/>
    </xf>
    <xf numFmtId="0" fontId="26" fillId="0" borderId="222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22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25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227" xfId="52" applyFont="1" applyBorder="1" applyAlignment="1">
      <alignment horizontal="center" vertical="center" wrapText="1"/>
      <protection/>
    </xf>
    <xf numFmtId="0" fontId="4" fillId="0" borderId="228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29" xfId="52" applyFont="1" applyBorder="1" applyAlignment="1">
      <alignment horizontal="center" vertical="center" wrapText="1"/>
      <protection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49" fontId="15" fillId="0" borderId="107" xfId="52" applyNumberFormat="1" applyFont="1" applyBorder="1" applyAlignment="1" applyProtection="1">
      <alignment horizontal="center" vertical="center" wrapText="1"/>
      <protection locked="0"/>
    </xf>
    <xf numFmtId="49" fontId="15" fillId="0" borderId="233" xfId="52" applyNumberFormat="1" applyFont="1" applyBorder="1" applyAlignment="1" applyProtection="1">
      <alignment horizontal="center" vertical="center" wrapText="1"/>
      <protection locked="0"/>
    </xf>
    <xf numFmtId="49" fontId="15" fillId="0" borderId="234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35" xfId="0" applyFont="1" applyBorder="1" applyAlignment="1">
      <alignment horizontal="center" vertical="center" wrapText="1"/>
    </xf>
    <xf numFmtId="0" fontId="15" fillId="0" borderId="236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49" fontId="15" fillId="0" borderId="142" xfId="52" applyNumberFormat="1" applyFont="1" applyBorder="1" applyAlignment="1" applyProtection="1">
      <alignment horizontal="center" vertical="center" wrapText="1"/>
      <protection locked="0"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0" fontId="4" fillId="0" borderId="237" xfId="52" applyFont="1" applyBorder="1" applyAlignment="1">
      <alignment horizontal="center" vertical="center" wrapText="1"/>
      <protection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60" xfId="52" applyFont="1" applyBorder="1" applyAlignment="1">
      <alignment horizontal="center" vertical="center" wrapText="1"/>
      <protection/>
    </xf>
    <xf numFmtId="0" fontId="15" fillId="0" borderId="2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217" xfId="0" applyFont="1" applyFill="1" applyBorder="1" applyAlignment="1">
      <alignment horizontal="center" vertical="center" wrapText="1"/>
    </xf>
    <xf numFmtId="0" fontId="27" fillId="0" borderId="239" xfId="0" applyFont="1" applyFill="1" applyBorder="1" applyAlignment="1">
      <alignment horizontal="center" vertical="center" wrapText="1"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 wrapText="1"/>
    </xf>
    <xf numFmtId="49" fontId="4" fillId="0" borderId="241" xfId="52" applyNumberFormat="1" applyFont="1" applyBorder="1" applyAlignment="1">
      <alignment horizontal="center" vertical="center" wrapText="1"/>
      <protection/>
    </xf>
    <xf numFmtId="49" fontId="4" fillId="0" borderId="242" xfId="52" applyNumberFormat="1" applyFont="1" applyBorder="1" applyAlignment="1">
      <alignment horizontal="center" vertical="center" wrapText="1"/>
      <protection/>
    </xf>
    <xf numFmtId="49" fontId="4" fillId="0" borderId="237" xfId="52" applyNumberFormat="1" applyFont="1" applyBorder="1" applyAlignment="1">
      <alignment horizontal="center" vertical="center" wrapText="1"/>
      <protection/>
    </xf>
    <xf numFmtId="49" fontId="4" fillId="0" borderId="243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60" xfId="52" applyNumberFormat="1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49" fontId="4" fillId="0" borderId="247" xfId="0" applyNumberFormat="1" applyFont="1" applyBorder="1" applyAlignment="1">
      <alignment horizontal="center" vertical="center" wrapText="1"/>
    </xf>
    <xf numFmtId="49" fontId="4" fillId="0" borderId="248" xfId="0" applyNumberFormat="1" applyFont="1" applyBorder="1" applyAlignment="1">
      <alignment horizontal="center" vertical="center" wrapText="1"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0" fontId="4" fillId="0" borderId="255" xfId="52" applyFont="1" applyBorder="1" applyAlignment="1">
      <alignment horizontal="center" vertical="center" wrapText="1"/>
      <protection/>
    </xf>
    <xf numFmtId="0" fontId="4" fillId="0" borderId="14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07" xfId="52" applyFont="1" applyBorder="1" applyAlignment="1">
      <alignment horizontal="center" vertical="center" wrapText="1"/>
      <protection/>
    </xf>
    <xf numFmtId="0" fontId="4" fillId="0" borderId="256" xfId="52" applyFont="1" applyBorder="1" applyAlignment="1">
      <alignment horizontal="center" vertical="center" wrapText="1"/>
      <protection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21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textRotation="90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1" fontId="5" fillId="0" borderId="153" xfId="0" applyNumberFormat="1" applyFont="1" applyFill="1" applyBorder="1" applyAlignment="1" applyProtection="1">
      <alignment horizontal="center" vertical="center" wrapText="1"/>
      <protection/>
    </xf>
    <xf numFmtId="181" fontId="5" fillId="0" borderId="102" xfId="0" applyNumberFormat="1" applyFont="1" applyFill="1" applyBorder="1" applyAlignment="1" applyProtection="1">
      <alignment horizontal="center" vertical="center" wrapText="1"/>
      <protection/>
    </xf>
    <xf numFmtId="181" fontId="5" fillId="0" borderId="142" xfId="0" applyNumberFormat="1" applyFont="1" applyFill="1" applyBorder="1" applyAlignment="1" applyProtection="1">
      <alignment horizontal="center" vertical="center" wrapText="1"/>
      <protection/>
    </xf>
    <xf numFmtId="181" fontId="5" fillId="0" borderId="162" xfId="0" applyNumberFormat="1" applyFont="1" applyFill="1" applyBorder="1" applyAlignment="1" applyProtection="1">
      <alignment horizontal="center" vertical="center" wrapText="1"/>
      <protection/>
    </xf>
    <xf numFmtId="181" fontId="8" fillId="0" borderId="213" xfId="0" applyNumberFormat="1" applyFont="1" applyFill="1" applyBorder="1" applyAlignment="1" applyProtection="1">
      <alignment horizontal="center" vertical="center" wrapText="1"/>
      <protection/>
    </xf>
    <xf numFmtId="181" fontId="8" fillId="0" borderId="258" xfId="0" applyNumberFormat="1" applyFont="1" applyFill="1" applyBorder="1" applyAlignment="1" applyProtection="1">
      <alignment horizontal="center" vertical="center" wrapText="1"/>
      <protection/>
    </xf>
    <xf numFmtId="186" fontId="5" fillId="0" borderId="172" xfId="0" applyNumberFormat="1" applyFont="1" applyFill="1" applyBorder="1" applyAlignment="1" applyProtection="1">
      <alignment horizontal="center" vertical="center"/>
      <protection/>
    </xf>
    <xf numFmtId="186" fontId="5" fillId="0" borderId="102" xfId="0" applyNumberFormat="1" applyFont="1" applyFill="1" applyBorder="1" applyAlignment="1" applyProtection="1">
      <alignment horizontal="center" vertical="center"/>
      <protection/>
    </xf>
    <xf numFmtId="186" fontId="5" fillId="0" borderId="162" xfId="0" applyNumberFormat="1" applyFont="1" applyFill="1" applyBorder="1" applyAlignment="1" applyProtection="1">
      <alignment horizontal="center" vertical="center"/>
      <protection/>
    </xf>
    <xf numFmtId="0" fontId="5" fillId="0" borderId="25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0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82" fontId="5" fillId="0" borderId="261" xfId="0" applyNumberFormat="1" applyFont="1" applyFill="1" applyBorder="1" applyAlignment="1" applyProtection="1">
      <alignment horizontal="center" vertical="center"/>
      <protection/>
    </xf>
    <xf numFmtId="0" fontId="5" fillId="0" borderId="188" xfId="0" applyFont="1" applyFill="1" applyBorder="1" applyAlignment="1">
      <alignment horizontal="center" vertical="top" wrapText="1"/>
    </xf>
    <xf numFmtId="0" fontId="5" fillId="0" borderId="257" xfId="0" applyFont="1" applyFill="1" applyBorder="1" applyAlignment="1">
      <alignment horizontal="center" vertical="top" wrapText="1"/>
    </xf>
    <xf numFmtId="0" fontId="5" fillId="0" borderId="262" xfId="0" applyFont="1" applyFill="1" applyBorder="1" applyAlignment="1">
      <alignment horizontal="center" vertical="top" wrapText="1"/>
    </xf>
    <xf numFmtId="0" fontId="5" fillId="0" borderId="153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263" xfId="0" applyFill="1" applyBorder="1" applyAlignment="1">
      <alignment horizontal="center" vertical="center" wrapText="1"/>
    </xf>
    <xf numFmtId="181" fontId="5" fillId="0" borderId="264" xfId="0" applyNumberFormat="1" applyFont="1" applyFill="1" applyBorder="1" applyAlignment="1" applyProtection="1">
      <alignment horizontal="center" vertical="center"/>
      <protection/>
    </xf>
    <xf numFmtId="181" fontId="5" fillId="0" borderId="265" xfId="0" applyNumberFormat="1" applyFont="1" applyFill="1" applyBorder="1" applyAlignment="1" applyProtection="1">
      <alignment horizontal="center" vertical="center"/>
      <protection/>
    </xf>
    <xf numFmtId="181" fontId="5" fillId="0" borderId="266" xfId="0" applyNumberFormat="1" applyFont="1" applyFill="1" applyBorder="1" applyAlignment="1" applyProtection="1">
      <alignment horizontal="center" vertical="center"/>
      <protection/>
    </xf>
    <xf numFmtId="181" fontId="5" fillId="0" borderId="267" xfId="0" applyNumberFormat="1" applyFont="1" applyFill="1" applyBorder="1" applyAlignment="1" applyProtection="1">
      <alignment horizontal="center" vertical="center"/>
      <protection/>
    </xf>
    <xf numFmtId="181" fontId="5" fillId="0" borderId="268" xfId="0" applyNumberFormat="1" applyFont="1" applyFill="1" applyBorder="1" applyAlignment="1" applyProtection="1">
      <alignment horizontal="center" vertical="center"/>
      <protection/>
    </xf>
    <xf numFmtId="181" fontId="8" fillId="0" borderId="153" xfId="0" applyNumberFormat="1" applyFont="1" applyFill="1" applyBorder="1" applyAlignment="1" applyProtection="1">
      <alignment horizontal="center" vertical="center"/>
      <protection/>
    </xf>
    <xf numFmtId="181" fontId="8" fillId="0" borderId="102" xfId="0" applyNumberFormat="1" applyFont="1" applyFill="1" applyBorder="1" applyAlignment="1" applyProtection="1">
      <alignment horizontal="center" vertical="center"/>
      <protection/>
    </xf>
    <xf numFmtId="181" fontId="8" fillId="0" borderId="162" xfId="0" applyNumberFormat="1" applyFont="1" applyFill="1" applyBorder="1" applyAlignment="1" applyProtection="1">
      <alignment horizontal="center" vertical="center"/>
      <protection/>
    </xf>
    <xf numFmtId="0" fontId="8" fillId="0" borderId="153" xfId="0" applyNumberFormat="1" applyFont="1" applyFill="1" applyBorder="1" applyAlignment="1" applyProtection="1">
      <alignment horizontal="center" vertical="center" wrapText="1"/>
      <protection/>
    </xf>
    <xf numFmtId="0" fontId="8" fillId="0" borderId="102" xfId="0" applyNumberFormat="1" applyFont="1" applyFill="1" applyBorder="1" applyAlignment="1" applyProtection="1">
      <alignment horizontal="center" vertical="center" wrapText="1"/>
      <protection/>
    </xf>
    <xf numFmtId="0" fontId="8" fillId="0" borderId="162" xfId="0" applyNumberFormat="1" applyFont="1" applyFill="1" applyBorder="1" applyAlignment="1" applyProtection="1">
      <alignment horizontal="center" vertical="center" wrapText="1"/>
      <protection/>
    </xf>
    <xf numFmtId="0" fontId="13" fillId="0" borderId="153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62" xfId="0" applyFont="1" applyFill="1" applyBorder="1" applyAlignment="1">
      <alignment horizontal="center" vertical="center" wrapText="1"/>
    </xf>
    <xf numFmtId="0" fontId="8" fillId="0" borderId="269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270" xfId="0" applyNumberFormat="1" applyFont="1" applyFill="1" applyBorder="1" applyAlignment="1" applyProtection="1">
      <alignment horizontal="center" vertical="center" wrapText="1"/>
      <protection/>
    </xf>
    <xf numFmtId="181" fontId="8" fillId="0" borderId="153" xfId="0" applyNumberFormat="1" applyFont="1" applyFill="1" applyBorder="1" applyAlignment="1" applyProtection="1">
      <alignment horizontal="center" vertical="center" wrapText="1"/>
      <protection/>
    </xf>
    <xf numFmtId="181" fontId="8" fillId="0" borderId="162" xfId="0" applyNumberFormat="1" applyFont="1" applyFill="1" applyBorder="1" applyAlignment="1" applyProtection="1">
      <alignment horizontal="center" vertical="center" wrapText="1"/>
      <protection/>
    </xf>
    <xf numFmtId="0" fontId="0" fillId="0" borderId="162" xfId="0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0" borderId="172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0" fontId="5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62" xfId="0" applyNumberFormat="1" applyFont="1" applyFill="1" applyBorder="1" applyAlignment="1" applyProtection="1">
      <alignment horizontal="center" vertical="center" wrapText="1"/>
      <protection/>
    </xf>
    <xf numFmtId="181" fontId="8" fillId="0" borderId="272" xfId="0" applyNumberFormat="1" applyFont="1" applyFill="1" applyBorder="1" applyAlignment="1" applyProtection="1">
      <alignment horizontal="center" vertical="center" wrapText="1"/>
      <protection/>
    </xf>
    <xf numFmtId="181" fontId="8" fillId="0" borderId="273" xfId="0" applyNumberFormat="1" applyFont="1" applyFill="1" applyBorder="1" applyAlignment="1" applyProtection="1">
      <alignment horizontal="center" vertical="center" wrapText="1"/>
      <protection/>
    </xf>
    <xf numFmtId="0" fontId="5" fillId="0" borderId="269" xfId="0" applyNumberFormat="1" applyFont="1" applyFill="1" applyBorder="1" applyAlignment="1" applyProtection="1">
      <alignment horizontal="center" vertical="center" wrapText="1"/>
      <protection/>
    </xf>
    <xf numFmtId="0" fontId="5" fillId="0" borderId="142" xfId="0" applyNumberFormat="1" applyFont="1" applyFill="1" applyBorder="1" applyAlignment="1" applyProtection="1">
      <alignment horizontal="center" vertical="center" wrapText="1"/>
      <protection/>
    </xf>
    <xf numFmtId="0" fontId="5" fillId="0" borderId="270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/>
      <protection/>
    </xf>
    <xf numFmtId="181" fontId="8" fillId="0" borderId="87" xfId="0" applyNumberFormat="1" applyFont="1" applyFill="1" applyBorder="1" applyAlignment="1" applyProtection="1">
      <alignment horizontal="center" vertical="center"/>
      <protection/>
    </xf>
    <xf numFmtId="181" fontId="8" fillId="0" borderId="263" xfId="0" applyNumberFormat="1" applyFont="1" applyFill="1" applyBorder="1" applyAlignment="1" applyProtection="1">
      <alignment horizontal="center" vertical="center"/>
      <protection/>
    </xf>
    <xf numFmtId="181" fontId="5" fillId="0" borderId="153" xfId="0" applyNumberFormat="1" applyFont="1" applyFill="1" applyBorder="1" applyAlignment="1" applyProtection="1">
      <alignment horizontal="center" vertical="center"/>
      <protection/>
    </xf>
    <xf numFmtId="181" fontId="5" fillId="0" borderId="102" xfId="0" applyNumberFormat="1" applyFont="1" applyFill="1" applyBorder="1" applyAlignment="1" applyProtection="1">
      <alignment horizontal="center" vertical="center"/>
      <protection/>
    </xf>
    <xf numFmtId="181" fontId="5" fillId="0" borderId="162" xfId="0" applyNumberFormat="1" applyFont="1" applyFill="1" applyBorder="1" applyAlignment="1" applyProtection="1">
      <alignment horizontal="center" vertical="center"/>
      <protection/>
    </xf>
    <xf numFmtId="0" fontId="5" fillId="0" borderId="27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3" xfId="0" applyNumberFormat="1" applyFont="1" applyFill="1" applyBorder="1" applyAlignment="1" applyProtection="1">
      <alignment horizontal="left" vertical="center"/>
      <protection/>
    </xf>
    <xf numFmtId="49" fontId="5" fillId="0" borderId="102" xfId="0" applyNumberFormat="1" applyFont="1" applyFill="1" applyBorder="1" applyAlignment="1" applyProtection="1">
      <alignment horizontal="left" vertical="center"/>
      <protection/>
    </xf>
    <xf numFmtId="49" fontId="5" fillId="0" borderId="162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0" fontId="5" fillId="0" borderId="264" xfId="0" applyNumberFormat="1" applyFont="1" applyFill="1" applyBorder="1" applyAlignment="1" applyProtection="1">
      <alignment horizontal="center" vertical="center" wrapText="1"/>
      <protection/>
    </xf>
    <xf numFmtId="180" fontId="5" fillId="0" borderId="275" xfId="0" applyNumberFormat="1" applyFont="1" applyFill="1" applyBorder="1" applyAlignment="1" applyProtection="1">
      <alignment horizontal="center" vertical="center" wrapText="1"/>
      <protection/>
    </xf>
    <xf numFmtId="180" fontId="5" fillId="0" borderId="173" xfId="0" applyNumberFormat="1" applyFont="1" applyFill="1" applyBorder="1" applyAlignment="1" applyProtection="1">
      <alignment horizontal="center" vertical="center" wrapText="1"/>
      <protection/>
    </xf>
    <xf numFmtId="180" fontId="5" fillId="0" borderId="93" xfId="0" applyNumberFormat="1" applyFont="1" applyFill="1" applyBorder="1" applyAlignment="1" applyProtection="1">
      <alignment horizontal="center" vertical="center" wrapText="1"/>
      <protection/>
    </xf>
    <xf numFmtId="180" fontId="5" fillId="0" borderId="94" xfId="0" applyNumberFormat="1" applyFont="1" applyFill="1" applyBorder="1" applyAlignment="1" applyProtection="1">
      <alignment horizontal="center" vertical="center" wrapText="1"/>
      <protection/>
    </xf>
    <xf numFmtId="180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276" xfId="0" applyFont="1" applyFill="1" applyBorder="1" applyAlignment="1">
      <alignment horizontal="center" vertical="center" wrapText="1"/>
    </xf>
    <xf numFmtId="0" fontId="7" fillId="0" borderId="277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0" fontId="5" fillId="0" borderId="278" xfId="0" applyNumberFormat="1" applyFont="1" applyFill="1" applyBorder="1" applyAlignment="1" applyProtection="1">
      <alignment horizontal="center" vertical="center"/>
      <protection/>
    </xf>
    <xf numFmtId="180" fontId="5" fillId="0" borderId="279" xfId="0" applyNumberFormat="1" applyFont="1" applyFill="1" applyBorder="1" applyAlignment="1" applyProtection="1">
      <alignment horizontal="center" vertical="center"/>
      <protection/>
    </xf>
    <xf numFmtId="180" fontId="5" fillId="0" borderId="119" xfId="0" applyNumberFormat="1" applyFont="1" applyFill="1" applyBorder="1" applyAlignment="1" applyProtection="1">
      <alignment horizontal="center" vertical="center"/>
      <protection/>
    </xf>
    <xf numFmtId="180" fontId="5" fillId="0" borderId="280" xfId="0" applyNumberFormat="1" applyFont="1" applyFill="1" applyBorder="1" applyAlignment="1" applyProtection="1">
      <alignment horizontal="center" vertical="center"/>
      <protection/>
    </xf>
    <xf numFmtId="180" fontId="5" fillId="0" borderId="281" xfId="0" applyNumberFormat="1" applyFont="1" applyFill="1" applyBorder="1" applyAlignment="1" applyProtection="1">
      <alignment horizontal="center" vertical="center"/>
      <protection/>
    </xf>
    <xf numFmtId="180" fontId="5" fillId="0" borderId="282" xfId="0" applyNumberFormat="1" applyFont="1" applyFill="1" applyBorder="1" applyAlignment="1" applyProtection="1">
      <alignment horizontal="center" vertical="center"/>
      <protection/>
    </xf>
    <xf numFmtId="180" fontId="4" fillId="0" borderId="283" xfId="0" applyNumberFormat="1" applyFont="1" applyFill="1" applyBorder="1" applyAlignment="1" applyProtection="1">
      <alignment horizontal="center" vertical="center"/>
      <protection/>
    </xf>
    <xf numFmtId="180" fontId="4" fillId="0" borderId="284" xfId="0" applyNumberFormat="1" applyFont="1" applyFill="1" applyBorder="1" applyAlignment="1" applyProtection="1">
      <alignment horizontal="center" vertical="center"/>
      <protection/>
    </xf>
    <xf numFmtId="180" fontId="4" fillId="0" borderId="285" xfId="0" applyNumberFormat="1" applyFont="1" applyFill="1" applyBorder="1" applyAlignment="1" applyProtection="1">
      <alignment horizontal="center" vertical="center"/>
      <protection/>
    </xf>
    <xf numFmtId="180" fontId="4" fillId="0" borderId="286" xfId="0" applyNumberFormat="1" applyFont="1" applyFill="1" applyBorder="1" applyAlignment="1" applyProtection="1">
      <alignment horizontal="center" vertical="center"/>
      <protection/>
    </xf>
    <xf numFmtId="0" fontId="5" fillId="0" borderId="287" xfId="0" applyNumberFormat="1" applyFont="1" applyFill="1" applyBorder="1" applyAlignment="1" applyProtection="1">
      <alignment horizontal="center" vertical="center" textRotation="90"/>
      <protection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88" xfId="0" applyNumberFormat="1" applyFont="1" applyFill="1" applyBorder="1" applyAlignment="1" applyProtection="1">
      <alignment horizontal="center" vertical="center" wrapText="1"/>
      <protection/>
    </xf>
    <xf numFmtId="0" fontId="6" fillId="0" borderId="289" xfId="0" applyNumberFormat="1" applyFont="1" applyFill="1" applyBorder="1" applyAlignment="1" applyProtection="1">
      <alignment horizontal="center" vertical="center" wrapText="1"/>
      <protection/>
    </xf>
    <xf numFmtId="0" fontId="6" fillId="0" borderId="290" xfId="0" applyNumberFormat="1" applyFont="1" applyFill="1" applyBorder="1" applyAlignment="1" applyProtection="1">
      <alignment horizontal="center" vertical="center" wrapText="1"/>
      <protection/>
    </xf>
    <xf numFmtId="0" fontId="6" fillId="0" borderId="291" xfId="0" applyNumberFormat="1" applyFont="1" applyFill="1" applyBorder="1" applyAlignment="1" applyProtection="1">
      <alignment horizontal="center" vertical="center" wrapText="1"/>
      <protection/>
    </xf>
    <xf numFmtId="0" fontId="6" fillId="0" borderId="292" xfId="0" applyNumberFormat="1" applyFont="1" applyFill="1" applyBorder="1" applyAlignment="1" applyProtection="1">
      <alignment horizontal="center" vertical="center" wrapText="1"/>
      <protection/>
    </xf>
    <xf numFmtId="0" fontId="6" fillId="0" borderId="230" xfId="0" applyNumberFormat="1" applyFont="1" applyFill="1" applyBorder="1" applyAlignment="1" applyProtection="1">
      <alignment horizontal="center" vertical="center" wrapText="1"/>
      <protection/>
    </xf>
    <xf numFmtId="0" fontId="6" fillId="0" borderId="293" xfId="0" applyNumberFormat="1" applyFont="1" applyFill="1" applyBorder="1" applyAlignment="1" applyProtection="1">
      <alignment horizontal="center" vertical="center" wrapText="1"/>
      <protection/>
    </xf>
    <xf numFmtId="0" fontId="6" fillId="0" borderId="254" xfId="0" applyNumberFormat="1" applyFont="1" applyFill="1" applyBorder="1" applyAlignment="1" applyProtection="1">
      <alignment horizontal="center" vertical="center" wrapText="1"/>
      <protection/>
    </xf>
    <xf numFmtId="180" fontId="5" fillId="0" borderId="294" xfId="0" applyNumberFormat="1" applyFont="1" applyFill="1" applyBorder="1" applyAlignment="1" applyProtection="1">
      <alignment horizontal="center" vertical="center" wrapText="1"/>
      <protection/>
    </xf>
    <xf numFmtId="180" fontId="5" fillId="0" borderId="295" xfId="0" applyNumberFormat="1" applyFont="1" applyFill="1" applyBorder="1" applyAlignment="1" applyProtection="1">
      <alignment horizontal="center" vertical="center" wrapText="1"/>
      <protection/>
    </xf>
    <xf numFmtId="180" fontId="5" fillId="0" borderId="296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0" fontId="5" fillId="0" borderId="200" xfId="0" applyFont="1" applyFill="1" applyBorder="1" applyAlignment="1">
      <alignment horizontal="left" vertical="center" wrapText="1"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061" t="s">
        <v>0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Y1" s="7"/>
      <c r="Z1" s="7"/>
    </row>
    <row r="2" spans="1:26" s="6" customFormat="1" ht="33" customHeight="1">
      <c r="A2" s="1062" t="s">
        <v>1</v>
      </c>
      <c r="B2" s="1063" t="s">
        <v>2</v>
      </c>
      <c r="C2" s="1064" t="s">
        <v>3</v>
      </c>
      <c r="D2" s="1064"/>
      <c r="E2" s="1064"/>
      <c r="F2" s="1064"/>
      <c r="G2" s="1065" t="s">
        <v>4</v>
      </c>
      <c r="H2" s="1063" t="s">
        <v>5</v>
      </c>
      <c r="I2" s="1063"/>
      <c r="J2" s="1063"/>
      <c r="K2" s="1063"/>
      <c r="L2" s="1063"/>
      <c r="M2" s="1063"/>
      <c r="N2" s="1070" t="s">
        <v>6</v>
      </c>
      <c r="O2" s="1070"/>
      <c r="P2" s="1070"/>
      <c r="Q2" s="1070"/>
      <c r="Y2" s="7"/>
      <c r="Z2" s="7"/>
    </row>
    <row r="3" spans="1:26" s="6" customFormat="1" ht="17.25" customHeight="1">
      <c r="A3" s="1062"/>
      <c r="B3" s="1063"/>
      <c r="C3" s="1064"/>
      <c r="D3" s="1064"/>
      <c r="E3" s="1064"/>
      <c r="F3" s="1064"/>
      <c r="G3" s="1065"/>
      <c r="H3" s="1071" t="s">
        <v>7</v>
      </c>
      <c r="I3" s="1072" t="s">
        <v>8</v>
      </c>
      <c r="J3" s="1072"/>
      <c r="K3" s="1072"/>
      <c r="L3" s="1072"/>
      <c r="M3" s="1073" t="s">
        <v>9</v>
      </c>
      <c r="N3" s="1053" t="s">
        <v>10</v>
      </c>
      <c r="O3" s="1053"/>
      <c r="P3" s="1053"/>
      <c r="Q3" s="8" t="s">
        <v>11</v>
      </c>
      <c r="Y3" s="7"/>
      <c r="Z3" s="7"/>
    </row>
    <row r="4" spans="1:26" s="6" customFormat="1" ht="15.75" customHeight="1">
      <c r="A4" s="1062"/>
      <c r="B4" s="1063"/>
      <c r="C4" s="1064"/>
      <c r="D4" s="1064"/>
      <c r="E4" s="1064"/>
      <c r="F4" s="1064"/>
      <c r="G4" s="1065"/>
      <c r="H4" s="1071"/>
      <c r="I4" s="1054" t="s">
        <v>12</v>
      </c>
      <c r="J4" s="1055" t="s">
        <v>13</v>
      </c>
      <c r="K4" s="1055"/>
      <c r="L4" s="1055"/>
      <c r="M4" s="1073"/>
      <c r="N4" s="1056" t="s">
        <v>14</v>
      </c>
      <c r="O4" s="1056"/>
      <c r="P4" s="1056"/>
      <c r="Q4" s="1056"/>
      <c r="R4" s="9"/>
      <c r="S4" s="9"/>
      <c r="Y4" s="7"/>
      <c r="Z4" s="7"/>
    </row>
    <row r="5" spans="1:26" s="6" customFormat="1" ht="12.75" customHeight="1">
      <c r="A5" s="1062"/>
      <c r="B5" s="1063"/>
      <c r="C5" s="1057" t="s">
        <v>15</v>
      </c>
      <c r="D5" s="1059" t="s">
        <v>16</v>
      </c>
      <c r="E5" s="1060" t="s">
        <v>17</v>
      </c>
      <c r="F5" s="1060"/>
      <c r="G5" s="1065"/>
      <c r="H5" s="1071"/>
      <c r="I5" s="1054"/>
      <c r="J5" s="1069" t="s">
        <v>18</v>
      </c>
      <c r="K5" s="1054" t="s">
        <v>19</v>
      </c>
      <c r="L5" s="1054" t="s">
        <v>20</v>
      </c>
      <c r="M5" s="1073"/>
      <c r="N5" s="1056"/>
      <c r="O5" s="1056"/>
      <c r="P5" s="1056"/>
      <c r="Q5" s="1056"/>
      <c r="R5" s="9"/>
      <c r="S5" s="9"/>
      <c r="Y5" s="7"/>
      <c r="Z5" s="7"/>
    </row>
    <row r="6" spans="1:26" s="6" customFormat="1" ht="15.75">
      <c r="A6" s="1062"/>
      <c r="B6" s="1063"/>
      <c r="C6" s="1057"/>
      <c r="D6" s="1059"/>
      <c r="E6" s="1060"/>
      <c r="F6" s="1060"/>
      <c r="G6" s="1065"/>
      <c r="H6" s="1071"/>
      <c r="I6" s="1054"/>
      <c r="J6" s="1069"/>
      <c r="K6" s="1054"/>
      <c r="L6" s="1054"/>
      <c r="M6" s="1073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062"/>
      <c r="B7" s="1063"/>
      <c r="C7" s="1057"/>
      <c r="D7" s="1059"/>
      <c r="E7" s="1066" t="s">
        <v>23</v>
      </c>
      <c r="F7" s="1067" t="s">
        <v>24</v>
      </c>
      <c r="G7" s="1065"/>
      <c r="H7" s="1071"/>
      <c r="I7" s="1054"/>
      <c r="J7" s="1069"/>
      <c r="K7" s="1054"/>
      <c r="L7" s="1054"/>
      <c r="M7" s="1073"/>
      <c r="N7" s="1068" t="s">
        <v>25</v>
      </c>
      <c r="O7" s="1068"/>
      <c r="P7" s="1068"/>
      <c r="Q7" s="1068"/>
      <c r="Y7" s="7"/>
      <c r="Z7" s="7"/>
    </row>
    <row r="8" spans="1:26" s="6" customFormat="1" ht="15.75">
      <c r="A8" s="1062"/>
      <c r="B8" s="1063"/>
      <c r="C8" s="1057"/>
      <c r="D8" s="1059"/>
      <c r="E8" s="1066"/>
      <c r="F8" s="1067"/>
      <c r="G8" s="1065"/>
      <c r="H8" s="1071"/>
      <c r="I8" s="1054"/>
      <c r="J8" s="1069"/>
      <c r="K8" s="1054"/>
      <c r="L8" s="1054"/>
      <c r="M8" s="1073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058" t="s">
        <v>26</v>
      </c>
      <c r="B10" s="1058"/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Y10" s="7"/>
      <c r="Z10" s="7"/>
    </row>
    <row r="11" spans="1:26" s="6" customFormat="1" ht="17.25" customHeight="1">
      <c r="A11" s="1047" t="s">
        <v>27</v>
      </c>
      <c r="B11" s="1047"/>
      <c r="C11" s="1047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S11" s="7"/>
      <c r="T11" s="7"/>
      <c r="U11" s="7"/>
      <c r="V11" s="7"/>
      <c r="Y11" s="7"/>
      <c r="Z11" s="7"/>
    </row>
    <row r="12" spans="1:26" s="6" customFormat="1" ht="17.25" customHeight="1">
      <c r="A12" s="1047" t="s">
        <v>28</v>
      </c>
      <c r="B12" s="1047"/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047"/>
      <c r="D17" s="1047"/>
      <c r="E17" s="1047"/>
      <c r="F17" s="1047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047" t="s">
        <v>42</v>
      </c>
      <c r="B18" s="1047"/>
      <c r="C18" s="1047"/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047"/>
      <c r="D22" s="1047"/>
      <c r="E22" s="1047"/>
      <c r="F22" s="1047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051" t="s">
        <v>51</v>
      </c>
      <c r="B23" s="1051"/>
      <c r="C23" s="1047"/>
      <c r="D23" s="1047"/>
      <c r="E23" s="1047"/>
      <c r="F23" s="1047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052" t="s">
        <v>57</v>
      </c>
      <c r="B25" s="1052"/>
      <c r="C25" s="1052"/>
      <c r="D25" s="1052"/>
      <c r="E25" s="1052"/>
      <c r="F25" s="1052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046"/>
      <c r="O26" s="1046"/>
      <c r="P26" s="1046"/>
      <c r="Q26" s="1046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046"/>
      <c r="O27" s="1046"/>
      <c r="P27" s="1046"/>
      <c r="Q27" s="1046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047" t="s">
        <v>49</v>
      </c>
      <c r="B29" s="104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7"/>
      <c r="O29" s="1047"/>
      <c r="P29" s="1047"/>
      <c r="Q29" s="1047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047"/>
      <c r="B33" s="1047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048" t="s">
        <v>65</v>
      </c>
      <c r="B34" s="1048"/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049" t="s">
        <v>72</v>
      </c>
      <c r="B39" s="104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050"/>
      <c r="B40" s="1050"/>
      <c r="C40" s="1050"/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Y40" s="7"/>
      <c r="Z40" s="7"/>
    </row>
    <row r="41" spans="1:26" s="6" customFormat="1" ht="18" customHeight="1">
      <c r="A41" s="1038" t="s">
        <v>73</v>
      </c>
      <c r="B41" s="1038"/>
      <c r="C41" s="1038"/>
      <c r="D41" s="1038"/>
      <c r="E41" s="1038"/>
      <c r="F41" s="1038"/>
      <c r="G41" s="1038"/>
      <c r="H41" s="1038"/>
      <c r="I41" s="1038"/>
      <c r="J41" s="1038"/>
      <c r="K41" s="1038"/>
      <c r="L41" s="1038"/>
      <c r="M41" s="1038"/>
      <c r="N41" s="1038"/>
      <c r="O41" s="1038"/>
      <c r="P41" s="1038"/>
      <c r="Q41" s="1038"/>
      <c r="Y41" s="7"/>
      <c r="Z41" s="7"/>
    </row>
    <row r="42" spans="1:26" s="6" customFormat="1" ht="18" customHeight="1">
      <c r="A42" s="1033" t="s">
        <v>74</v>
      </c>
      <c r="B42" s="1033"/>
      <c r="C42" s="1033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Y42" s="7"/>
      <c r="Z42" s="7"/>
    </row>
    <row r="43" spans="1:26" s="6" customFormat="1" ht="18" customHeight="1">
      <c r="A43" s="1039" t="s">
        <v>75</v>
      </c>
      <c r="B43" s="1039"/>
      <c r="C43" s="1039"/>
      <c r="D43" s="1039"/>
      <c r="E43" s="1039"/>
      <c r="F43" s="1039"/>
      <c r="G43" s="1039"/>
      <c r="H43" s="1039"/>
      <c r="I43" s="1039"/>
      <c r="J43" s="1039"/>
      <c r="K43" s="1039"/>
      <c r="L43" s="1039"/>
      <c r="M43" s="1039"/>
      <c r="N43" s="1039"/>
      <c r="O43" s="1039"/>
      <c r="P43" s="1039"/>
      <c r="Q43" s="1039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044" t="s">
        <v>101</v>
      </c>
      <c r="B55" s="1044"/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1044"/>
      <c r="P55" s="1044"/>
      <c r="Q55" s="1044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045" t="s">
        <v>102</v>
      </c>
      <c r="B56" s="1045"/>
      <c r="C56" s="1045"/>
      <c r="D56" s="1045"/>
      <c r="E56" s="1045"/>
      <c r="F56" s="1045"/>
      <c r="G56" s="1045"/>
      <c r="H56" s="1045"/>
      <c r="I56" s="1045"/>
      <c r="J56" s="1045"/>
      <c r="K56" s="1045"/>
      <c r="L56" s="1045"/>
      <c r="M56" s="1045"/>
      <c r="N56" s="1045"/>
      <c r="O56" s="1045"/>
      <c r="P56" s="1045"/>
      <c r="Q56" s="1045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033" t="s">
        <v>115</v>
      </c>
      <c r="B63" s="1033"/>
      <c r="C63" s="1033"/>
      <c r="D63" s="1033"/>
      <c r="E63" s="1033"/>
      <c r="F63" s="1033"/>
      <c r="G63" s="1033"/>
      <c r="H63" s="1033"/>
      <c r="I63" s="1033"/>
      <c r="J63" s="1033"/>
      <c r="K63" s="1033"/>
      <c r="L63" s="1033"/>
      <c r="M63" s="1033"/>
      <c r="N63" s="1033"/>
      <c r="O63" s="1033"/>
      <c r="P63" s="1033"/>
      <c r="Q63" s="1033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032" t="s">
        <v>120</v>
      </c>
      <c r="B70" s="1032"/>
      <c r="C70" s="1032"/>
      <c r="D70" s="1032"/>
      <c r="E70" s="1032"/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033"/>
      <c r="B77" s="1033"/>
      <c r="C77" s="1033"/>
      <c r="D77" s="1033"/>
      <c r="E77" s="1033"/>
      <c r="F77" s="1033"/>
      <c r="G77" s="1033"/>
      <c r="H77" s="1033"/>
      <c r="I77" s="1033"/>
      <c r="J77" s="1033"/>
      <c r="K77" s="1033"/>
      <c r="L77" s="1033"/>
      <c r="M77" s="1033"/>
      <c r="N77" s="1033"/>
      <c r="O77" s="1033"/>
      <c r="P77" s="1033"/>
      <c r="Q77" s="1033"/>
      <c r="Y77" s="7"/>
      <c r="Z77" s="7"/>
    </row>
    <row r="78" spans="1:26" s="6" customFormat="1" ht="18" customHeight="1">
      <c r="A78" s="1034"/>
      <c r="B78" s="1034"/>
      <c r="C78" s="1034"/>
      <c r="D78" s="1034"/>
      <c r="E78" s="1034"/>
      <c r="F78" s="1034"/>
      <c r="G78" s="1034"/>
      <c r="H78" s="1034"/>
      <c r="I78" s="1034"/>
      <c r="J78" s="1034"/>
      <c r="K78" s="1034"/>
      <c r="L78" s="1034"/>
      <c r="M78" s="1034"/>
      <c r="N78" s="1034"/>
      <c r="O78" s="1034"/>
      <c r="P78" s="1034"/>
      <c r="Q78" s="1034"/>
      <c r="Y78" s="7"/>
      <c r="Z78" s="7"/>
    </row>
    <row r="79" spans="1:26" s="6" customFormat="1" ht="19.5" customHeight="1">
      <c r="A79" s="1040" t="s">
        <v>130</v>
      </c>
      <c r="B79" s="1040"/>
      <c r="C79" s="1040"/>
      <c r="D79" s="1040"/>
      <c r="E79" s="1040"/>
      <c r="F79" s="1040"/>
      <c r="G79" s="1040"/>
      <c r="H79" s="1040"/>
      <c r="I79" s="1040"/>
      <c r="J79" s="1040"/>
      <c r="K79" s="1040"/>
      <c r="L79" s="1040"/>
      <c r="M79" s="1040"/>
      <c r="N79" s="1040"/>
      <c r="O79" s="1040"/>
      <c r="P79" s="1040"/>
      <c r="Q79" s="1040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041" t="s">
        <v>136</v>
      </c>
      <c r="B82" s="1041"/>
      <c r="C82" s="1041"/>
      <c r="D82" s="1041"/>
      <c r="E82" s="1041"/>
      <c r="F82" s="1041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042"/>
      <c r="B83" s="1042"/>
      <c r="C83" s="1042"/>
      <c r="D83" s="1042"/>
      <c r="E83" s="1042"/>
      <c r="F83" s="1042"/>
      <c r="G83" s="1042"/>
      <c r="H83" s="1042"/>
      <c r="I83" s="1042"/>
      <c r="J83" s="1042"/>
      <c r="K83" s="1042"/>
      <c r="L83" s="1042"/>
      <c r="M83" s="1042"/>
      <c r="N83" s="1042"/>
      <c r="O83" s="1042"/>
      <c r="P83" s="1042"/>
      <c r="Q83" s="1042"/>
      <c r="Y83" s="7"/>
      <c r="Z83" s="7"/>
    </row>
    <row r="84" spans="1:26" s="6" customFormat="1" ht="21" customHeight="1">
      <c r="A84" s="1040" t="s">
        <v>137</v>
      </c>
      <c r="B84" s="1040"/>
      <c r="C84" s="1040"/>
      <c r="D84" s="1040"/>
      <c r="E84" s="1040"/>
      <c r="F84" s="1040"/>
      <c r="G84" s="1040"/>
      <c r="H84" s="1040"/>
      <c r="I84" s="1040"/>
      <c r="J84" s="1040"/>
      <c r="K84" s="1040"/>
      <c r="L84" s="1040"/>
      <c r="M84" s="1040"/>
      <c r="N84" s="1040"/>
      <c r="O84" s="1040"/>
      <c r="P84" s="1040"/>
      <c r="Q84" s="1040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043" t="s">
        <v>136</v>
      </c>
      <c r="B86" s="1043"/>
      <c r="C86" s="1043"/>
      <c r="D86" s="1043"/>
      <c r="E86" s="1043"/>
      <c r="F86" s="1043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041"/>
      <c r="B87" s="1041"/>
      <c r="C87" s="1041"/>
      <c r="D87" s="1041"/>
      <c r="E87" s="1041"/>
      <c r="F87" s="1041"/>
      <c r="G87" s="1041"/>
      <c r="H87" s="1041"/>
      <c r="I87" s="1041"/>
      <c r="J87" s="1041"/>
      <c r="K87" s="1041"/>
      <c r="L87" s="1041"/>
      <c r="M87" s="1041"/>
      <c r="N87" s="1041"/>
      <c r="O87" s="1041"/>
      <c r="P87" s="1041"/>
      <c r="Q87" s="1041"/>
      <c r="Y87" s="7"/>
      <c r="Z87" s="7"/>
    </row>
    <row r="88" spans="1:26" s="6" customFormat="1" ht="21" customHeight="1">
      <c r="A88" s="1035" t="s">
        <v>140</v>
      </c>
      <c r="B88" s="1035"/>
      <c r="C88" s="1035"/>
      <c r="D88" s="1035"/>
      <c r="E88" s="1035"/>
      <c r="F88" s="1035"/>
      <c r="G88" s="1035"/>
      <c r="H88" s="1035"/>
      <c r="I88" s="1035"/>
      <c r="J88" s="1035"/>
      <c r="K88" s="1035"/>
      <c r="L88" s="1035"/>
      <c r="M88" s="1035"/>
      <c r="N88" s="1035"/>
      <c r="O88" s="1035"/>
      <c r="P88" s="1035"/>
      <c r="Q88" s="1035"/>
      <c r="Y88" s="7"/>
      <c r="Z88" s="7"/>
    </row>
    <row r="89" spans="1:26" s="6" customFormat="1" ht="23.25" customHeight="1">
      <c r="A89" s="1036" t="s">
        <v>141</v>
      </c>
      <c r="B89" s="1036"/>
      <c r="C89" s="1036"/>
      <c r="D89" s="1036"/>
      <c r="E89" s="1036"/>
      <c r="F89" s="1036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037" t="s">
        <v>142</v>
      </c>
      <c r="B90" s="1037"/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1037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031" t="s">
        <v>143</v>
      </c>
      <c r="B91" s="1031"/>
      <c r="C91" s="1031"/>
      <c r="D91" s="1031"/>
      <c r="E91" s="1031"/>
      <c r="F91" s="1031"/>
      <c r="G91" s="1031"/>
      <c r="H91" s="1031"/>
      <c r="I91" s="1031"/>
      <c r="J91" s="1031"/>
      <c r="K91" s="1031"/>
      <c r="L91" s="1031"/>
      <c r="M91" s="1031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031" t="s">
        <v>145</v>
      </c>
      <c r="B92" s="1031"/>
      <c r="C92" s="1031"/>
      <c r="D92" s="1031"/>
      <c r="E92" s="1031"/>
      <c r="F92" s="1031"/>
      <c r="G92" s="1031"/>
      <c r="H92" s="1031"/>
      <c r="I92" s="1031"/>
      <c r="J92" s="1031"/>
      <c r="K92" s="1031"/>
      <c r="L92" s="1031"/>
      <c r="M92" s="1031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031" t="s">
        <v>148</v>
      </c>
      <c r="B93" s="1031"/>
      <c r="C93" s="1031"/>
      <c r="D93" s="1031"/>
      <c r="E93" s="1031"/>
      <c r="F93" s="1031"/>
      <c r="G93" s="1031"/>
      <c r="H93" s="1031"/>
      <c r="I93" s="1031"/>
      <c r="J93" s="1031"/>
      <c r="K93" s="1031"/>
      <c r="L93" s="1031"/>
      <c r="M93" s="1031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028" t="s">
        <v>150</v>
      </c>
      <c r="B94" s="1028"/>
      <c r="C94" s="1028"/>
      <c r="D94" s="1028"/>
      <c r="E94" s="1028"/>
      <c r="F94" s="1028"/>
      <c r="G94" s="1028"/>
      <c r="H94" s="1028"/>
      <c r="I94" s="1028"/>
      <c r="J94" s="1028"/>
      <c r="K94" s="1028"/>
      <c r="L94" s="1028"/>
      <c r="M94" s="1028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029">
        <f>G17+G39+G54+G62</f>
        <v>60</v>
      </c>
      <c r="O95" s="1029"/>
      <c r="P95" s="1029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030" t="s">
        <v>155</v>
      </c>
      <c r="I99" s="1030"/>
      <c r="J99" s="1030"/>
      <c r="K99" s="1030"/>
      <c r="L99" s="1030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030" t="s">
        <v>157</v>
      </c>
      <c r="I100" s="1030"/>
      <c r="J100" s="1030"/>
      <c r="K100" s="1030"/>
      <c r="L100" s="1030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030" t="s">
        <v>159</v>
      </c>
      <c r="I101" s="1030"/>
      <c r="J101" s="1030"/>
      <c r="K101" s="1030"/>
      <c r="L101" s="1030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030" t="s">
        <v>161</v>
      </c>
      <c r="I102" s="1030"/>
      <c r="J102" s="1030"/>
      <c r="K102" s="1030"/>
      <c r="L102" s="1030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027"/>
      <c r="C107" s="1027"/>
      <c r="D107" s="1027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60" zoomScaleNormal="50" zoomScalePageLayoutView="0" workbookViewId="0" topLeftCell="A7">
      <selection activeCell="AP34" sqref="AP34:AW3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231"/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2" t="s">
        <v>162</v>
      </c>
      <c r="Q1" s="1232"/>
      <c r="R1" s="1232"/>
      <c r="S1" s="1232"/>
      <c r="T1" s="1232"/>
      <c r="U1" s="1232"/>
      <c r="V1" s="1232"/>
      <c r="W1" s="1232"/>
      <c r="X1" s="1232"/>
      <c r="Y1" s="1232"/>
      <c r="Z1" s="1232"/>
      <c r="AA1" s="1232"/>
      <c r="AB1" s="1232"/>
      <c r="AC1" s="1232"/>
      <c r="AD1" s="1232"/>
      <c r="AE1" s="1232"/>
      <c r="AF1" s="1232"/>
      <c r="AG1" s="1232"/>
      <c r="AH1" s="1232"/>
      <c r="AI1" s="1232"/>
      <c r="AJ1" s="1232"/>
      <c r="AK1" s="1232"/>
      <c r="AL1" s="1232"/>
      <c r="AM1" s="1232"/>
      <c r="AN1" s="1232"/>
      <c r="AO1" s="1233"/>
      <c r="AP1" s="1233"/>
      <c r="AQ1" s="1233"/>
      <c r="AR1" s="1233"/>
      <c r="AS1" s="1233"/>
      <c r="AT1" s="1233"/>
      <c r="AU1" s="1233"/>
      <c r="AV1" s="1233"/>
      <c r="AW1" s="1233"/>
      <c r="AX1" s="1233"/>
      <c r="AY1" s="1233"/>
      <c r="AZ1" s="1233"/>
      <c r="BA1" s="1233"/>
      <c r="BB1" s="1233"/>
      <c r="BC1" s="1233"/>
      <c r="BD1" s="1233"/>
      <c r="BE1" s="1233"/>
    </row>
    <row r="2" spans="1:57" ht="20.25" customHeight="1">
      <c r="A2" s="1224" t="s">
        <v>163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233"/>
      <c r="AP2" s="1233"/>
      <c r="AQ2" s="1233"/>
      <c r="AR2" s="1233"/>
      <c r="AS2" s="1233"/>
      <c r="AT2" s="1233"/>
      <c r="AU2" s="1233"/>
      <c r="AV2" s="1233"/>
      <c r="AW2" s="1233"/>
      <c r="AX2" s="1233"/>
      <c r="AY2" s="1233"/>
      <c r="AZ2" s="1233"/>
      <c r="BA2" s="1233"/>
      <c r="BB2" s="1233"/>
      <c r="BC2" s="1233"/>
      <c r="BD2" s="1233"/>
      <c r="BE2" s="1233"/>
    </row>
    <row r="3" spans="1:57" ht="23.25" customHeight="1">
      <c r="A3" s="1224" t="s">
        <v>164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34" t="s">
        <v>165</v>
      </c>
      <c r="Q3" s="1234"/>
      <c r="R3" s="1234"/>
      <c r="S3" s="1234"/>
      <c r="T3" s="1234"/>
      <c r="U3" s="1234"/>
      <c r="V3" s="1234"/>
      <c r="W3" s="1234"/>
      <c r="X3" s="1234"/>
      <c r="Y3" s="1234"/>
      <c r="Z3" s="1234"/>
      <c r="AA3" s="1234"/>
      <c r="AB3" s="1234"/>
      <c r="AC3" s="1234"/>
      <c r="AD3" s="1234"/>
      <c r="AE3" s="1234"/>
      <c r="AF3" s="1234"/>
      <c r="AG3" s="1234"/>
      <c r="AH3" s="1234"/>
      <c r="AI3" s="1234"/>
      <c r="AJ3" s="1234"/>
      <c r="AK3" s="1234"/>
      <c r="AL3" s="1234"/>
      <c r="AM3" s="1234"/>
      <c r="AN3" s="1234"/>
      <c r="AO3" s="1233"/>
      <c r="AP3" s="1233"/>
      <c r="AQ3" s="1233"/>
      <c r="AR3" s="1233"/>
      <c r="AS3" s="1233"/>
      <c r="AT3" s="1233"/>
      <c r="AU3" s="1233"/>
      <c r="AV3" s="1233"/>
      <c r="AW3" s="1233"/>
      <c r="AX3" s="1233"/>
      <c r="AY3" s="1233"/>
      <c r="AZ3" s="1233"/>
      <c r="BA3" s="1233"/>
      <c r="BB3" s="1233"/>
      <c r="BC3" s="1233"/>
      <c r="BD3" s="1233"/>
      <c r="BE3" s="1233"/>
    </row>
    <row r="4" spans="1:57" s="505" customFormat="1" ht="23.25">
      <c r="A4" s="1224" t="s">
        <v>326</v>
      </c>
      <c r="B4" s="1224"/>
      <c r="C4" s="1224"/>
      <c r="D4" s="1224"/>
      <c r="E4" s="1224"/>
      <c r="F4" s="1224"/>
      <c r="G4" s="1224"/>
      <c r="H4" s="1224"/>
      <c r="I4" s="1224"/>
      <c r="J4" s="1224"/>
      <c r="K4" s="1224"/>
      <c r="L4" s="1224"/>
      <c r="M4" s="1224"/>
      <c r="N4" s="1224"/>
      <c r="O4" s="1224"/>
      <c r="P4" s="1225"/>
      <c r="Q4" s="1225"/>
      <c r="R4" s="1225"/>
      <c r="S4" s="1225"/>
      <c r="T4" s="1225"/>
      <c r="U4" s="1225"/>
      <c r="V4" s="1225"/>
      <c r="W4" s="1225"/>
      <c r="X4" s="1225"/>
      <c r="Y4" s="1225"/>
      <c r="Z4" s="1225"/>
      <c r="AA4" s="1225"/>
      <c r="AB4" s="1225"/>
      <c r="AC4" s="1225"/>
      <c r="AD4" s="1225"/>
      <c r="AE4" s="1225"/>
      <c r="AF4" s="1225"/>
      <c r="AG4" s="1225"/>
      <c r="AH4" s="1225"/>
      <c r="AI4" s="1225"/>
      <c r="AJ4" s="1225"/>
      <c r="AK4" s="1225"/>
      <c r="AL4" s="1225"/>
      <c r="AM4" s="1225"/>
      <c r="AN4" s="1225"/>
      <c r="AO4" s="1220"/>
      <c r="AP4" s="1220"/>
      <c r="AQ4" s="1220"/>
      <c r="AR4" s="1220"/>
      <c r="AS4" s="1220"/>
      <c r="AT4" s="1220"/>
      <c r="AU4" s="1220"/>
      <c r="AV4" s="1220"/>
      <c r="AW4" s="1220"/>
      <c r="AX4" s="1220"/>
      <c r="AY4" s="1220"/>
      <c r="AZ4" s="1220"/>
      <c r="BA4" s="1220"/>
      <c r="BB4" s="1220"/>
      <c r="BC4" s="1220"/>
      <c r="BD4" s="1220"/>
      <c r="BE4" s="1220"/>
    </row>
    <row r="5" spans="1:57" s="505" customFormat="1" ht="27" customHeight="1">
      <c r="A5" s="1226" t="s">
        <v>325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7" t="s">
        <v>166</v>
      </c>
      <c r="Q5" s="1227"/>
      <c r="R5" s="1227"/>
      <c r="S5" s="1227"/>
      <c r="T5" s="1227"/>
      <c r="U5" s="1227"/>
      <c r="V5" s="1227"/>
      <c r="W5" s="1227"/>
      <c r="X5" s="1227"/>
      <c r="Y5" s="1227"/>
      <c r="Z5" s="1227"/>
      <c r="AA5" s="1227"/>
      <c r="AB5" s="1227"/>
      <c r="AC5" s="1227"/>
      <c r="AD5" s="1227"/>
      <c r="AE5" s="1227"/>
      <c r="AF5" s="1227"/>
      <c r="AG5" s="1227"/>
      <c r="AH5" s="1227"/>
      <c r="AI5" s="1227"/>
      <c r="AJ5" s="1227"/>
      <c r="AK5" s="1227"/>
      <c r="AL5" s="1227"/>
      <c r="AM5" s="1227"/>
      <c r="AN5" s="1227"/>
      <c r="AO5" s="1220" t="s">
        <v>298</v>
      </c>
      <c r="AP5" s="1220"/>
      <c r="AQ5" s="1220"/>
      <c r="AR5" s="1220"/>
      <c r="AS5" s="1220"/>
      <c r="AT5" s="1220"/>
      <c r="AU5" s="1220"/>
      <c r="AV5" s="1220"/>
      <c r="AW5" s="1220"/>
      <c r="AX5" s="1220"/>
      <c r="AY5" s="1220"/>
      <c r="AZ5" s="1220"/>
      <c r="BA5" s="1220"/>
      <c r="BB5" s="1220"/>
      <c r="BC5" s="1220"/>
      <c r="BD5" s="1220"/>
      <c r="BE5" s="1220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225" t="s">
        <v>252</v>
      </c>
      <c r="Q6" s="1225"/>
      <c r="R6" s="1225"/>
      <c r="S6" s="1225"/>
      <c r="T6" s="1225"/>
      <c r="U6" s="1225"/>
      <c r="V6" s="1225"/>
      <c r="W6" s="1225"/>
      <c r="X6" s="1225"/>
      <c r="Y6" s="1225"/>
      <c r="Z6" s="1225"/>
      <c r="AA6" s="1225"/>
      <c r="AB6" s="1225"/>
      <c r="AC6" s="1225"/>
      <c r="AD6" s="1225"/>
      <c r="AE6" s="1225"/>
      <c r="AF6" s="1225"/>
      <c r="AG6" s="1225"/>
      <c r="AH6" s="1225"/>
      <c r="AI6" s="1225"/>
      <c r="AJ6" s="1225"/>
      <c r="AK6" s="1225"/>
      <c r="AL6" s="1225"/>
      <c r="AM6" s="1225"/>
      <c r="AN6" s="1225"/>
      <c r="AO6" s="1220"/>
      <c r="AP6" s="1220"/>
      <c r="AQ6" s="1220"/>
      <c r="AR6" s="1220"/>
      <c r="AS6" s="1220"/>
      <c r="AT6" s="1220"/>
      <c r="AU6" s="1220"/>
      <c r="AV6" s="1220"/>
      <c r="AW6" s="1220"/>
      <c r="AX6" s="1220"/>
      <c r="AY6" s="1220"/>
      <c r="AZ6" s="1220"/>
      <c r="BA6" s="1220"/>
      <c r="BB6" s="1220"/>
      <c r="BC6" s="1220"/>
      <c r="BD6" s="1220"/>
      <c r="BE6" s="1220"/>
    </row>
    <row r="7" spans="1:57" s="505" customFormat="1" ht="30" customHeight="1">
      <c r="A7" s="1228" t="s">
        <v>167</v>
      </c>
      <c r="B7" s="1228"/>
      <c r="C7" s="1228"/>
      <c r="D7" s="1228"/>
      <c r="E7" s="1228"/>
      <c r="F7" s="1228"/>
      <c r="G7" s="1228"/>
      <c r="H7" s="1228"/>
      <c r="I7" s="1228"/>
      <c r="J7" s="1228"/>
      <c r="K7" s="1228"/>
      <c r="L7" s="1228"/>
      <c r="M7" s="1228"/>
      <c r="N7" s="1228"/>
      <c r="O7" s="1228"/>
      <c r="P7" s="1225" t="s">
        <v>238</v>
      </c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5"/>
      <c r="AI7" s="1225"/>
      <c r="AJ7" s="1225"/>
      <c r="AK7" s="1225"/>
      <c r="AL7" s="1225"/>
      <c r="AM7" s="1225"/>
      <c r="AN7" s="1225"/>
      <c r="AO7" s="1220"/>
      <c r="AP7" s="1220"/>
      <c r="AQ7" s="1220"/>
      <c r="AR7" s="1220"/>
      <c r="AS7" s="1220"/>
      <c r="AT7" s="1220"/>
      <c r="AU7" s="1220"/>
      <c r="AV7" s="1220"/>
      <c r="AW7" s="1220"/>
      <c r="AX7" s="1220"/>
      <c r="AY7" s="1220"/>
      <c r="AZ7" s="1220"/>
      <c r="BA7" s="1220"/>
      <c r="BB7" s="1220"/>
      <c r="BC7" s="1220"/>
      <c r="BD7" s="1220"/>
      <c r="BE7" s="1220"/>
    </row>
    <row r="8" spans="1:57" s="505" customFormat="1" ht="33.75" customHeight="1">
      <c r="A8" s="1224" t="s">
        <v>168</v>
      </c>
      <c r="B8" s="1224"/>
      <c r="C8" s="1224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5" t="s">
        <v>299</v>
      </c>
      <c r="Q8" s="1225"/>
      <c r="R8" s="1225"/>
      <c r="S8" s="1225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5"/>
      <c r="AI8" s="1225"/>
      <c r="AJ8" s="1225"/>
      <c r="AK8" s="1225"/>
      <c r="AL8" s="1225"/>
      <c r="AM8" s="1225"/>
      <c r="AN8" s="1225"/>
      <c r="AO8" s="1220"/>
      <c r="AP8" s="1220"/>
      <c r="AQ8" s="1220"/>
      <c r="AR8" s="1220"/>
      <c r="AS8" s="1220"/>
      <c r="AT8" s="1220"/>
      <c r="AU8" s="1220"/>
      <c r="AV8" s="1220"/>
      <c r="AW8" s="1220"/>
      <c r="AX8" s="1220"/>
      <c r="AY8" s="1220"/>
      <c r="AZ8" s="1220"/>
      <c r="BA8" s="1220"/>
      <c r="BB8" s="1220"/>
      <c r="BC8" s="1220"/>
      <c r="BD8" s="1220"/>
      <c r="BE8" s="1220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225" t="s">
        <v>324</v>
      </c>
      <c r="Q9" s="1225"/>
      <c r="R9" s="1225"/>
      <c r="S9" s="1225"/>
      <c r="T9" s="1225"/>
      <c r="U9" s="1225"/>
      <c r="V9" s="1225"/>
      <c r="W9" s="1225"/>
      <c r="X9" s="1225"/>
      <c r="Y9" s="1225"/>
      <c r="Z9" s="1225"/>
      <c r="AA9" s="1225"/>
      <c r="AB9" s="1225"/>
      <c r="AC9" s="1225"/>
      <c r="AD9" s="1225"/>
      <c r="AE9" s="1225"/>
      <c r="AF9" s="1225"/>
      <c r="AG9" s="1225"/>
      <c r="AH9" s="1225"/>
      <c r="AI9" s="1225"/>
      <c r="AJ9" s="1225"/>
      <c r="AK9" s="1225"/>
      <c r="AL9" s="1225"/>
      <c r="AM9" s="1225"/>
      <c r="AN9" s="1225"/>
      <c r="AO9" s="1220" t="s">
        <v>253</v>
      </c>
      <c r="AP9" s="1220"/>
      <c r="AQ9" s="1220"/>
      <c r="AR9" s="1220"/>
      <c r="AS9" s="1220"/>
      <c r="AT9" s="1220"/>
      <c r="AU9" s="1220"/>
      <c r="AV9" s="1220"/>
      <c r="AW9" s="1220"/>
      <c r="AX9" s="1220"/>
      <c r="AY9" s="1220"/>
      <c r="AZ9" s="1220"/>
      <c r="BA9" s="1220"/>
      <c r="BB9" s="1220"/>
      <c r="BC9" s="1220"/>
      <c r="BD9" s="1220"/>
      <c r="BE9" s="1220"/>
    </row>
    <row r="10" spans="16:57" s="505" customFormat="1" ht="24.75" customHeight="1">
      <c r="P10" s="1221" t="s">
        <v>322</v>
      </c>
      <c r="Q10" s="1221"/>
      <c r="R10" s="1221"/>
      <c r="S10" s="1221"/>
      <c r="T10" s="1221"/>
      <c r="U10" s="1221"/>
      <c r="V10" s="1221"/>
      <c r="W10" s="1221"/>
      <c r="X10" s="1221"/>
      <c r="Y10" s="1221"/>
      <c r="Z10" s="1221"/>
      <c r="AA10" s="1221"/>
      <c r="AB10" s="1221"/>
      <c r="AC10" s="1221"/>
      <c r="AD10" s="1221"/>
      <c r="AE10" s="1221"/>
      <c r="AF10" s="1221"/>
      <c r="AG10" s="1221"/>
      <c r="AH10" s="1221"/>
      <c r="AI10" s="1221"/>
      <c r="AJ10" s="1221"/>
      <c r="AK10" s="1221"/>
      <c r="AL10" s="1221"/>
      <c r="AM10" s="1221"/>
      <c r="AN10" s="1221"/>
      <c r="AO10" s="1220" t="s">
        <v>254</v>
      </c>
      <c r="AP10" s="1220"/>
      <c r="AQ10" s="1220"/>
      <c r="AR10" s="1220"/>
      <c r="AS10" s="1220"/>
      <c r="AT10" s="1220"/>
      <c r="AU10" s="1220"/>
      <c r="AV10" s="1220"/>
      <c r="AW10" s="1220"/>
      <c r="AX10" s="1220"/>
      <c r="AY10" s="1220"/>
      <c r="AZ10" s="1220"/>
      <c r="BA10" s="1220"/>
      <c r="BB10" s="1220"/>
      <c r="BC10" s="1220"/>
      <c r="BD10" s="1220"/>
      <c r="BE10" s="1220"/>
    </row>
    <row r="11" spans="16:57" s="505" customFormat="1" ht="24" customHeight="1">
      <c r="P11" s="1222"/>
      <c r="Q11" s="1222"/>
      <c r="R11" s="1222"/>
      <c r="S11" s="1222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  <c r="AJ11" s="1222"/>
      <c r="AK11" s="1222"/>
      <c r="AL11" s="1222"/>
      <c r="AM11" s="1222"/>
      <c r="AN11" s="1222"/>
      <c r="AO11" s="1220" t="s">
        <v>255</v>
      </c>
      <c r="AP11" s="1220"/>
      <c r="AQ11" s="1220"/>
      <c r="AR11" s="1220"/>
      <c r="AS11" s="1220"/>
      <c r="AT11" s="1220"/>
      <c r="AU11" s="1220"/>
      <c r="AV11" s="1220"/>
      <c r="AW11" s="1220"/>
      <c r="AX11" s="1220"/>
      <c r="AY11" s="1220"/>
      <c r="AZ11" s="1220"/>
      <c r="BA11" s="1220"/>
      <c r="BB11" s="1220"/>
      <c r="BC11" s="1220"/>
      <c r="BD11" s="1220"/>
      <c r="BE11" s="1220"/>
    </row>
    <row r="12" spans="16:57" s="505" customFormat="1" ht="24" customHeight="1" hidden="1">
      <c r="P12" s="1223"/>
      <c r="Q12" s="1223"/>
      <c r="R12" s="1223"/>
      <c r="S12" s="1223"/>
      <c r="T12" s="1223"/>
      <c r="U12" s="1223"/>
      <c r="V12" s="1223"/>
      <c r="W12" s="1223"/>
      <c r="X12" s="1223"/>
      <c r="Y12" s="1223"/>
      <c r="Z12" s="1223"/>
      <c r="AA12" s="1223"/>
      <c r="AB12" s="1223"/>
      <c r="AC12" s="1223"/>
      <c r="AD12" s="1223"/>
      <c r="AE12" s="1223"/>
      <c r="AF12" s="1223"/>
      <c r="AG12" s="1223"/>
      <c r="AH12" s="1223"/>
      <c r="AI12" s="1223"/>
      <c r="AJ12" s="1223"/>
      <c r="AK12" s="1223"/>
      <c r="AL12" s="1223"/>
      <c r="AM12" s="1223"/>
      <c r="AN12" s="1223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223"/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3"/>
      <c r="AH13" s="1223"/>
      <c r="AI13" s="1223"/>
      <c r="AJ13" s="1223"/>
      <c r="AK13" s="1223"/>
      <c r="AL13" s="1223"/>
      <c r="AM13" s="1223"/>
      <c r="AN13" s="1223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3"/>
      <c r="AH14" s="1223"/>
      <c r="AI14" s="1223"/>
      <c r="AJ14" s="1223"/>
      <c r="AK14" s="1223"/>
      <c r="AL14" s="1223"/>
      <c r="AM14" s="1223"/>
      <c r="AN14" s="1223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3"/>
      <c r="AH15" s="1223"/>
      <c r="AI15" s="1223"/>
      <c r="AJ15" s="1223"/>
      <c r="AK15" s="1223"/>
      <c r="AL15" s="1223"/>
      <c r="AM15" s="1223"/>
      <c r="AN15" s="1223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230"/>
      <c r="AP17" s="1230"/>
      <c r="AQ17" s="1230"/>
      <c r="AR17" s="1230"/>
      <c r="AS17" s="1230"/>
      <c r="AT17" s="1230"/>
      <c r="AU17" s="1230"/>
      <c r="AV17" s="1230"/>
      <c r="AW17" s="1230"/>
      <c r="AX17" s="1230"/>
      <c r="AY17" s="1230"/>
      <c r="AZ17" s="1230"/>
      <c r="BA17" s="1230"/>
      <c r="BB17" s="1230"/>
      <c r="BC17" s="1230"/>
      <c r="BD17" s="1230"/>
      <c r="BE17" s="1230"/>
    </row>
    <row r="18" spans="16:57" s="505" customFormat="1" ht="23.25" customHeight="1">
      <c r="P18" s="1229"/>
      <c r="Q18" s="1229"/>
      <c r="R18" s="1229"/>
      <c r="S18" s="1229"/>
      <c r="T18" s="1229"/>
      <c r="U18" s="1229"/>
      <c r="V18" s="1229"/>
      <c r="W18" s="1229"/>
      <c r="X18" s="1229"/>
      <c r="Y18" s="1229"/>
      <c r="Z18" s="1229"/>
      <c r="AA18" s="1229"/>
      <c r="AB18" s="1229"/>
      <c r="AC18" s="1229"/>
      <c r="AD18" s="1229"/>
      <c r="AE18" s="1229"/>
      <c r="AF18" s="1229"/>
      <c r="AG18" s="1229"/>
      <c r="AH18" s="1229"/>
      <c r="AI18" s="1229"/>
      <c r="AJ18" s="1229"/>
      <c r="AK18" s="1229"/>
      <c r="AL18" s="1229"/>
      <c r="AM18" s="1229"/>
      <c r="AN18" s="122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207" t="s">
        <v>222</v>
      </c>
      <c r="B19" s="1207"/>
      <c r="C19" s="1207"/>
      <c r="D19" s="1207"/>
      <c r="E19" s="1207"/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7"/>
      <c r="Q19" s="1207"/>
      <c r="R19" s="1207"/>
      <c r="S19" s="1207"/>
      <c r="T19" s="1207"/>
      <c r="U19" s="1207"/>
      <c r="V19" s="1207"/>
      <c r="W19" s="1207"/>
      <c r="X19" s="1207"/>
      <c r="Y19" s="1207"/>
      <c r="Z19" s="1207"/>
      <c r="AA19" s="1207"/>
      <c r="AB19" s="1207"/>
      <c r="AC19" s="1207"/>
      <c r="AD19" s="1207"/>
      <c r="AE19" s="1207"/>
      <c r="AF19" s="1207"/>
      <c r="AG19" s="1207"/>
      <c r="AH19" s="1207"/>
      <c r="AI19" s="1207"/>
      <c r="AJ19" s="1207"/>
      <c r="AK19" s="1207"/>
      <c r="AL19" s="1207"/>
      <c r="AM19" s="1207"/>
      <c r="AN19" s="1207"/>
      <c r="AO19" s="1207"/>
      <c r="AP19" s="1207"/>
      <c r="AQ19" s="1207"/>
      <c r="AR19" s="1207"/>
      <c r="AS19" s="1207"/>
      <c r="AT19" s="1207"/>
      <c r="AU19" s="1207"/>
      <c r="AV19" s="1207"/>
      <c r="AW19" s="1207"/>
      <c r="AX19" s="1207"/>
      <c r="AY19" s="1207"/>
      <c r="AZ19" s="1207"/>
      <c r="BA19" s="1207"/>
      <c r="BB19" s="1207"/>
      <c r="BC19" s="1207"/>
      <c r="BD19" s="1207"/>
      <c r="BE19" s="1207"/>
    </row>
    <row r="20" ht="16.5" thickBot="1"/>
    <row r="21" spans="1:57" ht="18" customHeight="1" thickBot="1">
      <c r="A21" s="1208" t="s">
        <v>169</v>
      </c>
      <c r="B21" s="1210" t="s">
        <v>170</v>
      </c>
      <c r="C21" s="1211"/>
      <c r="D21" s="1211"/>
      <c r="E21" s="1212"/>
      <c r="F21" s="1213" t="s">
        <v>171</v>
      </c>
      <c r="G21" s="1211"/>
      <c r="H21" s="1211"/>
      <c r="I21" s="1214"/>
      <c r="J21" s="1210" t="s">
        <v>172</v>
      </c>
      <c r="K21" s="1211"/>
      <c r="L21" s="1211"/>
      <c r="M21" s="1212"/>
      <c r="N21" s="1210" t="s">
        <v>173</v>
      </c>
      <c r="O21" s="1211"/>
      <c r="P21" s="1211"/>
      <c r="Q21" s="1211"/>
      <c r="R21" s="1212"/>
      <c r="S21" s="1210" t="s">
        <v>174</v>
      </c>
      <c r="T21" s="1211"/>
      <c r="U21" s="1211"/>
      <c r="V21" s="1211"/>
      <c r="W21" s="1212"/>
      <c r="X21" s="1213" t="s">
        <v>175</v>
      </c>
      <c r="Y21" s="1211"/>
      <c r="Z21" s="1211"/>
      <c r="AA21" s="1214"/>
      <c r="AB21" s="1210" t="s">
        <v>176</v>
      </c>
      <c r="AC21" s="1211"/>
      <c r="AD21" s="1211"/>
      <c r="AE21" s="1212"/>
      <c r="AF21" s="1213" t="s">
        <v>177</v>
      </c>
      <c r="AG21" s="1211"/>
      <c r="AH21" s="1211"/>
      <c r="AI21" s="1214"/>
      <c r="AJ21" s="1210" t="s">
        <v>178</v>
      </c>
      <c r="AK21" s="1211"/>
      <c r="AL21" s="1211"/>
      <c r="AM21" s="1211"/>
      <c r="AN21" s="1212"/>
      <c r="AO21" s="1213" t="s">
        <v>179</v>
      </c>
      <c r="AP21" s="1211"/>
      <c r="AQ21" s="1211"/>
      <c r="AR21" s="1214"/>
      <c r="AS21" s="1210" t="s">
        <v>180</v>
      </c>
      <c r="AT21" s="1211"/>
      <c r="AU21" s="1211"/>
      <c r="AV21" s="1212"/>
      <c r="AW21" s="1213" t="s">
        <v>181</v>
      </c>
      <c r="AX21" s="1211"/>
      <c r="AY21" s="1211"/>
      <c r="AZ21" s="1211"/>
      <c r="BA21" s="1212"/>
      <c r="BB21" s="1215"/>
      <c r="BC21" s="1215"/>
      <c r="BD21" s="1215"/>
      <c r="BE21" s="1215"/>
    </row>
    <row r="22" spans="1:57" s="512" customFormat="1" ht="20.25" customHeight="1" thickBot="1">
      <c r="A22" s="1209"/>
      <c r="B22" s="618">
        <v>1</v>
      </c>
      <c r="C22" s="619">
        <v>2</v>
      </c>
      <c r="D22" s="619">
        <v>3</v>
      </c>
      <c r="E22" s="620">
        <v>4</v>
      </c>
      <c r="F22" s="621">
        <v>5</v>
      </c>
      <c r="G22" s="619">
        <v>6</v>
      </c>
      <c r="H22" s="619">
        <v>7</v>
      </c>
      <c r="I22" s="622">
        <v>8</v>
      </c>
      <c r="J22" s="618">
        <v>9</v>
      </c>
      <c r="K22" s="619">
        <v>10</v>
      </c>
      <c r="L22" s="619">
        <v>11</v>
      </c>
      <c r="M22" s="620">
        <v>12</v>
      </c>
      <c r="N22" s="618">
        <v>13</v>
      </c>
      <c r="O22" s="619">
        <v>14</v>
      </c>
      <c r="P22" s="619">
        <v>15</v>
      </c>
      <c r="Q22" s="619">
        <v>16</v>
      </c>
      <c r="R22" s="620">
        <v>17</v>
      </c>
      <c r="S22" s="618">
        <v>18</v>
      </c>
      <c r="T22" s="619">
        <v>19</v>
      </c>
      <c r="U22" s="619">
        <v>20</v>
      </c>
      <c r="V22" s="619">
        <v>21</v>
      </c>
      <c r="W22" s="620">
        <v>22</v>
      </c>
      <c r="X22" s="621">
        <v>23</v>
      </c>
      <c r="Y22" s="619">
        <v>24</v>
      </c>
      <c r="Z22" s="619">
        <v>25</v>
      </c>
      <c r="AA22" s="622">
        <v>26</v>
      </c>
      <c r="AB22" s="618">
        <v>27</v>
      </c>
      <c r="AC22" s="619">
        <v>28</v>
      </c>
      <c r="AD22" s="619">
        <v>29</v>
      </c>
      <c r="AE22" s="620">
        <v>30</v>
      </c>
      <c r="AF22" s="621">
        <v>31</v>
      </c>
      <c r="AG22" s="619">
        <v>32</v>
      </c>
      <c r="AH22" s="619">
        <v>33</v>
      </c>
      <c r="AI22" s="622">
        <v>34</v>
      </c>
      <c r="AJ22" s="618">
        <v>35</v>
      </c>
      <c r="AK22" s="619">
        <v>36</v>
      </c>
      <c r="AL22" s="619">
        <v>37</v>
      </c>
      <c r="AM22" s="619">
        <v>38</v>
      </c>
      <c r="AN22" s="620">
        <v>39</v>
      </c>
      <c r="AO22" s="621">
        <v>40</v>
      </c>
      <c r="AP22" s="619">
        <v>41</v>
      </c>
      <c r="AQ22" s="619">
        <v>42</v>
      </c>
      <c r="AR22" s="622">
        <v>43</v>
      </c>
      <c r="AS22" s="618">
        <v>44</v>
      </c>
      <c r="AT22" s="619">
        <v>45</v>
      </c>
      <c r="AU22" s="619">
        <v>46</v>
      </c>
      <c r="AV22" s="620">
        <v>47</v>
      </c>
      <c r="AW22" s="621">
        <v>48</v>
      </c>
      <c r="AX22" s="619">
        <v>49</v>
      </c>
      <c r="AY22" s="619">
        <v>50</v>
      </c>
      <c r="AZ22" s="619">
        <v>51</v>
      </c>
      <c r="BA22" s="620">
        <v>52</v>
      </c>
      <c r="BB22" s="511"/>
      <c r="BC22" s="511"/>
      <c r="BD22" s="511"/>
      <c r="BE22" s="511"/>
    </row>
    <row r="23" spans="1:57" ht="19.5" customHeight="1">
      <c r="A23" s="623">
        <v>1</v>
      </c>
      <c r="B23" s="597"/>
      <c r="C23" s="598"/>
      <c r="D23" s="598"/>
      <c r="E23" s="599"/>
      <c r="F23" s="600"/>
      <c r="G23" s="598"/>
      <c r="H23" s="598"/>
      <c r="I23" s="601"/>
      <c r="J23" s="602"/>
      <c r="K23" s="598"/>
      <c r="L23" s="598"/>
      <c r="M23" s="599"/>
      <c r="N23" s="597"/>
      <c r="O23" s="598"/>
      <c r="P23" s="603"/>
      <c r="Q23" s="603" t="s">
        <v>182</v>
      </c>
      <c r="R23" s="604" t="s">
        <v>182</v>
      </c>
      <c r="S23" s="605" t="s">
        <v>183</v>
      </c>
      <c r="T23" s="606"/>
      <c r="U23" s="606"/>
      <c r="V23" s="607"/>
      <c r="W23" s="608"/>
      <c r="X23" s="609"/>
      <c r="Y23" s="607"/>
      <c r="Z23" s="607"/>
      <c r="AA23" s="610"/>
      <c r="AB23" s="611"/>
      <c r="AC23" s="607" t="s">
        <v>183</v>
      </c>
      <c r="AD23" s="607" t="s">
        <v>183</v>
      </c>
      <c r="AE23" s="608" t="s">
        <v>183</v>
      </c>
      <c r="AF23" s="612" t="s">
        <v>183</v>
      </c>
      <c r="AG23" s="606"/>
      <c r="AH23" s="606"/>
      <c r="AI23" s="613"/>
      <c r="AJ23" s="614"/>
      <c r="AK23" s="606"/>
      <c r="AL23" s="606"/>
      <c r="AM23" s="606"/>
      <c r="AN23" s="615"/>
      <c r="AO23" s="616"/>
      <c r="AP23" s="603" t="s">
        <v>182</v>
      </c>
      <c r="AQ23" s="603" t="s">
        <v>182</v>
      </c>
      <c r="AR23" s="617" t="s">
        <v>182</v>
      </c>
      <c r="AS23" s="624" t="s">
        <v>183</v>
      </c>
      <c r="AT23" s="624" t="s">
        <v>183</v>
      </c>
      <c r="AU23" s="624" t="s">
        <v>183</v>
      </c>
      <c r="AV23" s="624" t="s">
        <v>183</v>
      </c>
      <c r="AW23" s="624" t="s">
        <v>183</v>
      </c>
      <c r="AX23" s="624" t="s">
        <v>183</v>
      </c>
      <c r="AY23" s="624" t="s">
        <v>183</v>
      </c>
      <c r="AZ23" s="624" t="s">
        <v>183</v>
      </c>
      <c r="BA23" s="625" t="s">
        <v>183</v>
      </c>
      <c r="BB23" s="514"/>
      <c r="BC23" s="515"/>
      <c r="BD23" s="514"/>
      <c r="BE23" s="515"/>
    </row>
    <row r="24" spans="1:57" ht="19.5" customHeight="1" thickBot="1">
      <c r="A24" s="572">
        <v>2</v>
      </c>
      <c r="B24" s="573" t="s">
        <v>184</v>
      </c>
      <c r="C24" s="567" t="s">
        <v>184</v>
      </c>
      <c r="D24" s="567" t="s">
        <v>184</v>
      </c>
      <c r="E24" s="574" t="s">
        <v>184</v>
      </c>
      <c r="F24" s="571" t="s">
        <v>185</v>
      </c>
      <c r="G24" s="567" t="s">
        <v>185</v>
      </c>
      <c r="H24" s="567" t="s">
        <v>185</v>
      </c>
      <c r="I24" s="575" t="s">
        <v>185</v>
      </c>
      <c r="J24" s="573" t="s">
        <v>185</v>
      </c>
      <c r="K24" s="567" t="s">
        <v>185</v>
      </c>
      <c r="L24" s="567" t="s">
        <v>185</v>
      </c>
      <c r="M24" s="574" t="s">
        <v>185</v>
      </c>
      <c r="N24" s="573" t="s">
        <v>185</v>
      </c>
      <c r="O24" s="567" t="s">
        <v>185</v>
      </c>
      <c r="P24" s="567" t="s">
        <v>185</v>
      </c>
      <c r="Q24" s="568" t="s">
        <v>185</v>
      </c>
      <c r="R24" s="579" t="s">
        <v>248</v>
      </c>
      <c r="S24" s="577"/>
      <c r="T24" s="568"/>
      <c r="U24" s="568"/>
      <c r="V24" s="568"/>
      <c r="W24" s="580"/>
      <c r="X24" s="578"/>
      <c r="Y24" s="568"/>
      <c r="Z24" s="568"/>
      <c r="AA24" s="581"/>
      <c r="AB24" s="577"/>
      <c r="AC24" s="568"/>
      <c r="AD24" s="568"/>
      <c r="AE24" s="580"/>
      <c r="AF24" s="578"/>
      <c r="AG24" s="568"/>
      <c r="AH24" s="568"/>
      <c r="AI24" s="581"/>
      <c r="AJ24" s="577"/>
      <c r="AK24" s="568"/>
      <c r="AL24" s="568"/>
      <c r="AM24" s="568"/>
      <c r="AN24" s="580"/>
      <c r="AO24" s="576"/>
      <c r="AP24" s="569"/>
      <c r="AQ24" s="569"/>
      <c r="AR24" s="582"/>
      <c r="AS24" s="583"/>
      <c r="AT24" s="569"/>
      <c r="AU24" s="569"/>
      <c r="AV24" s="570"/>
      <c r="AW24" s="576"/>
      <c r="AX24" s="569"/>
      <c r="AY24" s="569"/>
      <c r="AZ24" s="569"/>
      <c r="BA24" s="570"/>
      <c r="BB24" s="517"/>
      <c r="BC24" s="517"/>
      <c r="BD24" s="517"/>
      <c r="BE24" s="517"/>
    </row>
    <row r="25" spans="1:57" s="517" customFormat="1" ht="3" customHeight="1">
      <c r="A25" s="1216"/>
      <c r="B25" s="1216"/>
      <c r="C25" s="1216"/>
      <c r="D25" s="1216"/>
      <c r="E25" s="1216"/>
      <c r="F25" s="1216"/>
      <c r="G25" s="1216"/>
      <c r="H25" s="1216"/>
      <c r="I25" s="1216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218" t="s">
        <v>186</v>
      </c>
      <c r="B26" s="1218"/>
      <c r="C26" s="1218"/>
      <c r="D26" s="1218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Y26" s="1218"/>
      <c r="Z26" s="1218"/>
      <c r="AA26" s="1218"/>
      <c r="AB26" s="1218"/>
      <c r="AC26" s="1218"/>
      <c r="AD26" s="1218"/>
      <c r="AE26" s="1218"/>
      <c r="AF26" s="1218"/>
      <c r="AG26" s="1218"/>
      <c r="AH26" s="1218"/>
      <c r="AI26" s="1218"/>
      <c r="AJ26" s="1218"/>
      <c r="AK26" s="1218"/>
      <c r="AL26" s="1218"/>
      <c r="AM26" s="1218"/>
      <c r="AN26" s="1218"/>
      <c r="AO26" s="1218"/>
      <c r="AP26" s="1218"/>
      <c r="AQ26" s="1218"/>
      <c r="AR26" s="1218"/>
      <c r="AS26" s="1218"/>
      <c r="AT26" s="1218"/>
      <c r="AU26" s="1218"/>
      <c r="AV26" s="519"/>
      <c r="AW26" s="519"/>
      <c r="AX26" s="519"/>
      <c r="AY26" s="519"/>
      <c r="AZ26" s="519"/>
    </row>
    <row r="27" spans="1:57" ht="26.25" customHeight="1">
      <c r="A27" s="521"/>
      <c r="B27" s="1219" t="s">
        <v>187</v>
      </c>
      <c r="C27" s="1219"/>
      <c r="D27" s="1219"/>
      <c r="E27" s="1219"/>
      <c r="F27" s="522"/>
      <c r="G27" s="523"/>
      <c r="H27" s="1179" t="s">
        <v>188</v>
      </c>
      <c r="I27" s="1179"/>
      <c r="J27" s="1179"/>
      <c r="K27" s="522"/>
      <c r="L27" s="523"/>
      <c r="M27" s="1179"/>
      <c r="N27" s="1179"/>
      <c r="O27" s="1179"/>
      <c r="P27" s="1179"/>
      <c r="Q27" s="1179"/>
      <c r="R27" s="1179"/>
      <c r="S27" s="523" t="s">
        <v>182</v>
      </c>
      <c r="T27" s="1179" t="s">
        <v>189</v>
      </c>
      <c r="U27" s="1179"/>
      <c r="V27" s="1179"/>
      <c r="W27" s="1179"/>
      <c r="X27" s="522"/>
      <c r="Y27" s="523" t="s">
        <v>184</v>
      </c>
      <c r="Z27" s="1179" t="s">
        <v>190</v>
      </c>
      <c r="AA27" s="1179"/>
      <c r="AB27" s="1179"/>
      <c r="AC27" s="1179"/>
      <c r="AD27" s="522"/>
      <c r="AE27" s="523" t="s">
        <v>185</v>
      </c>
      <c r="AF27" s="1179" t="s">
        <v>332</v>
      </c>
      <c r="AG27" s="1179"/>
      <c r="AH27" s="1179"/>
      <c r="AI27" s="1179"/>
      <c r="AJ27" s="1179"/>
      <c r="AK27" s="1179"/>
      <c r="AL27" s="1179"/>
      <c r="AM27" s="1179"/>
      <c r="AN27" s="523" t="s">
        <v>248</v>
      </c>
      <c r="AO27" s="1179" t="s">
        <v>249</v>
      </c>
      <c r="AP27" s="1179"/>
      <c r="AQ27" s="1179"/>
      <c r="AR27" s="1179"/>
      <c r="AS27" s="1179"/>
      <c r="AT27" s="1179"/>
      <c r="AU27" s="522"/>
      <c r="AV27" s="523" t="s">
        <v>183</v>
      </c>
      <c r="AW27" s="1138" t="s">
        <v>191</v>
      </c>
      <c r="AX27" s="1138"/>
      <c r="AY27" s="1138"/>
      <c r="AZ27" s="1138"/>
      <c r="BA27" s="522"/>
      <c r="BB27" s="522"/>
      <c r="BC27" s="505"/>
      <c r="BD27" s="505"/>
      <c r="BE27" s="505"/>
    </row>
    <row r="28" spans="1:57" ht="36.75" customHeight="1">
      <c r="A28" s="1139" t="s">
        <v>251</v>
      </c>
      <c r="B28" s="1139"/>
      <c r="C28" s="1139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  <c r="P28" s="1139"/>
      <c r="Q28" s="1139"/>
      <c r="R28" s="1139"/>
      <c r="S28" s="1139"/>
      <c r="T28" s="1139"/>
      <c r="U28" s="1139"/>
      <c r="V28" s="1139"/>
      <c r="W28" s="1139"/>
      <c r="X28" s="1139"/>
      <c r="Y28" s="1139"/>
      <c r="Z28" s="1139"/>
      <c r="AA28" s="1139"/>
      <c r="AB28" s="1139"/>
      <c r="AC28" s="1139"/>
      <c r="AD28" s="1139"/>
      <c r="AE28" s="1139"/>
      <c r="AF28" s="1139"/>
      <c r="AG28" s="1139"/>
      <c r="AH28" s="1139"/>
      <c r="AI28" s="1139"/>
      <c r="AJ28" s="1139"/>
      <c r="AK28" s="1139"/>
      <c r="AL28" s="1139"/>
      <c r="AM28" s="1139"/>
      <c r="AN28" s="1139"/>
      <c r="AO28" s="1139"/>
      <c r="AP28" s="1139"/>
      <c r="AQ28" s="1139"/>
      <c r="AR28" s="1139"/>
      <c r="AS28" s="1139"/>
      <c r="AT28" s="1139"/>
      <c r="AU28" s="1139"/>
      <c r="AV28" s="1139"/>
      <c r="AW28" s="1139"/>
      <c r="AX28" s="1139"/>
      <c r="AY28" s="1139"/>
      <c r="AZ28" s="1139"/>
      <c r="BA28" s="1139"/>
      <c r="BB28" s="1139"/>
      <c r="BC28" s="1139"/>
      <c r="BD28" s="1139"/>
      <c r="BE28" s="1139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140" t="s">
        <v>169</v>
      </c>
      <c r="B30" s="1141"/>
      <c r="C30" s="1144" t="s">
        <v>192</v>
      </c>
      <c r="D30" s="1144"/>
      <c r="E30" s="1144"/>
      <c r="F30" s="1144"/>
      <c r="G30" s="1146" t="s">
        <v>193</v>
      </c>
      <c r="H30" s="1146"/>
      <c r="I30" s="1146"/>
      <c r="J30" s="1146" t="s">
        <v>194</v>
      </c>
      <c r="K30" s="1146"/>
      <c r="L30" s="1146"/>
      <c r="M30" s="1146"/>
      <c r="N30" s="1146" t="s">
        <v>333</v>
      </c>
      <c r="O30" s="1146"/>
      <c r="P30" s="1146"/>
      <c r="Q30" s="1146" t="s">
        <v>246</v>
      </c>
      <c r="R30" s="1146"/>
      <c r="S30" s="1146"/>
      <c r="T30" s="1177" t="s">
        <v>195</v>
      </c>
      <c r="U30" s="1177"/>
      <c r="V30" s="1177"/>
      <c r="W30" s="1167" t="s">
        <v>196</v>
      </c>
      <c r="X30" s="1168"/>
      <c r="Y30" s="1169"/>
      <c r="Z30" s="526"/>
      <c r="AA30" s="1180" t="s">
        <v>197</v>
      </c>
      <c r="AB30" s="1181"/>
      <c r="AC30" s="1181"/>
      <c r="AD30" s="1181"/>
      <c r="AE30" s="1182"/>
      <c r="AF30" s="1186" t="s">
        <v>198</v>
      </c>
      <c r="AG30" s="1146"/>
      <c r="AH30" s="1177"/>
      <c r="AI30" s="1167" t="s">
        <v>199</v>
      </c>
      <c r="AJ30" s="1188"/>
      <c r="AK30" s="1189"/>
      <c r="AL30" s="527"/>
      <c r="AM30" s="1192" t="s">
        <v>250</v>
      </c>
      <c r="AN30" s="1193"/>
      <c r="AO30" s="1194"/>
      <c r="AP30" s="1201" t="s">
        <v>334</v>
      </c>
      <c r="AQ30" s="1201"/>
      <c r="AR30" s="1201"/>
      <c r="AS30" s="1201"/>
      <c r="AT30" s="1201"/>
      <c r="AU30" s="1201"/>
      <c r="AV30" s="1201"/>
      <c r="AW30" s="1202"/>
      <c r="AX30" s="1148" t="s">
        <v>198</v>
      </c>
      <c r="AY30" s="1149"/>
      <c r="AZ30" s="1149"/>
      <c r="BA30" s="1150"/>
      <c r="BB30" s="505"/>
      <c r="BC30" s="505"/>
      <c r="BD30" s="505"/>
      <c r="BE30" s="505"/>
    </row>
    <row r="31" spans="1:57" ht="21" customHeight="1" thickBot="1">
      <c r="A31" s="1142"/>
      <c r="B31" s="1143"/>
      <c r="C31" s="1145"/>
      <c r="D31" s="1145"/>
      <c r="E31" s="1145"/>
      <c r="F31" s="1145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7"/>
      <c r="T31" s="1178"/>
      <c r="U31" s="1178"/>
      <c r="V31" s="1178"/>
      <c r="W31" s="1170"/>
      <c r="X31" s="1171"/>
      <c r="Y31" s="1172"/>
      <c r="Z31" s="526"/>
      <c r="AA31" s="1183"/>
      <c r="AB31" s="1184"/>
      <c r="AC31" s="1184"/>
      <c r="AD31" s="1184"/>
      <c r="AE31" s="1185"/>
      <c r="AF31" s="1187"/>
      <c r="AG31" s="1147"/>
      <c r="AH31" s="1178"/>
      <c r="AI31" s="1170"/>
      <c r="AJ31" s="1190"/>
      <c r="AK31" s="1191"/>
      <c r="AL31" s="528"/>
      <c r="AM31" s="1195"/>
      <c r="AN31" s="1196"/>
      <c r="AO31" s="1197"/>
      <c r="AP31" s="1203"/>
      <c r="AQ31" s="1203"/>
      <c r="AR31" s="1203"/>
      <c r="AS31" s="1203"/>
      <c r="AT31" s="1203"/>
      <c r="AU31" s="1203"/>
      <c r="AV31" s="1203"/>
      <c r="AW31" s="1204"/>
      <c r="AX31" s="1151"/>
      <c r="AY31" s="1152"/>
      <c r="AZ31" s="1152"/>
      <c r="BA31" s="1153"/>
      <c r="BB31" s="505"/>
      <c r="BC31" s="505"/>
      <c r="BD31" s="505"/>
      <c r="BE31" s="505"/>
    </row>
    <row r="32" spans="1:57" ht="39" customHeight="1" thickBot="1">
      <c r="A32" s="1142"/>
      <c r="B32" s="1143"/>
      <c r="C32" s="1145"/>
      <c r="D32" s="1145"/>
      <c r="E32" s="1145"/>
      <c r="F32" s="1145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78"/>
      <c r="U32" s="1178"/>
      <c r="V32" s="1178"/>
      <c r="W32" s="1170"/>
      <c r="X32" s="1171"/>
      <c r="Y32" s="1172"/>
      <c r="Z32" s="526"/>
      <c r="AA32" s="1157" t="s">
        <v>256</v>
      </c>
      <c r="AB32" s="1158"/>
      <c r="AC32" s="1158"/>
      <c r="AD32" s="1158"/>
      <c r="AE32" s="1159"/>
      <c r="AF32" s="1160">
        <v>3</v>
      </c>
      <c r="AG32" s="1161"/>
      <c r="AH32" s="1162"/>
      <c r="AI32" s="1163">
        <v>4</v>
      </c>
      <c r="AJ32" s="1164"/>
      <c r="AK32" s="1165"/>
      <c r="AL32" s="528"/>
      <c r="AM32" s="1195"/>
      <c r="AN32" s="1196"/>
      <c r="AO32" s="1197"/>
      <c r="AP32" s="1203"/>
      <c r="AQ32" s="1203"/>
      <c r="AR32" s="1203"/>
      <c r="AS32" s="1203"/>
      <c r="AT32" s="1203"/>
      <c r="AU32" s="1203"/>
      <c r="AV32" s="1203"/>
      <c r="AW32" s="1204"/>
      <c r="AX32" s="1151"/>
      <c r="AY32" s="1152"/>
      <c r="AZ32" s="1152"/>
      <c r="BA32" s="1153"/>
      <c r="BB32" s="505"/>
      <c r="BC32" s="505"/>
      <c r="BD32" s="505"/>
      <c r="BE32" s="505"/>
    </row>
    <row r="33" spans="1:57" ht="20.25" customHeight="1" thickBot="1">
      <c r="A33" s="1173">
        <v>1</v>
      </c>
      <c r="B33" s="1174"/>
      <c r="C33" s="1130">
        <v>33</v>
      </c>
      <c r="D33" s="1175"/>
      <c r="E33" s="1175"/>
      <c r="F33" s="1176"/>
      <c r="G33" s="1130">
        <v>4</v>
      </c>
      <c r="H33" s="1175"/>
      <c r="I33" s="1176"/>
      <c r="J33" s="1130"/>
      <c r="K33" s="1175"/>
      <c r="L33" s="1175"/>
      <c r="M33" s="1176"/>
      <c r="N33" s="1130"/>
      <c r="O33" s="1175"/>
      <c r="P33" s="1176"/>
      <c r="Q33" s="1126"/>
      <c r="R33" s="1127"/>
      <c r="S33" s="1128"/>
      <c r="T33" s="1130">
        <v>15</v>
      </c>
      <c r="U33" s="1131"/>
      <c r="V33" s="1131"/>
      <c r="W33" s="1132">
        <f>C33+G33+J33+N33+Q33+T33</f>
        <v>52</v>
      </c>
      <c r="X33" s="1133"/>
      <c r="Y33" s="1134"/>
      <c r="Z33" s="526"/>
      <c r="AA33" s="1166"/>
      <c r="AB33" s="1166"/>
      <c r="AC33" s="1166"/>
      <c r="AD33" s="1166"/>
      <c r="AE33" s="1166"/>
      <c r="AF33" s="1217"/>
      <c r="AG33" s="1217"/>
      <c r="AH33" s="1217"/>
      <c r="AI33" s="1217"/>
      <c r="AJ33" s="1217"/>
      <c r="AK33" s="1217"/>
      <c r="AL33" s="528"/>
      <c r="AM33" s="1198"/>
      <c r="AN33" s="1199"/>
      <c r="AO33" s="1200"/>
      <c r="AP33" s="1205"/>
      <c r="AQ33" s="1205"/>
      <c r="AR33" s="1205"/>
      <c r="AS33" s="1205"/>
      <c r="AT33" s="1205"/>
      <c r="AU33" s="1205"/>
      <c r="AV33" s="1205"/>
      <c r="AW33" s="1206"/>
      <c r="AX33" s="1154"/>
      <c r="AY33" s="1155"/>
      <c r="AZ33" s="1155"/>
      <c r="BA33" s="1156"/>
      <c r="BB33" s="505"/>
      <c r="BC33" s="505"/>
      <c r="BD33" s="505"/>
      <c r="BE33" s="505"/>
    </row>
    <row r="34" spans="1:57" ht="20.25" customHeight="1" thickBot="1">
      <c r="A34" s="1074">
        <v>2</v>
      </c>
      <c r="B34" s="1075"/>
      <c r="C34" s="1076"/>
      <c r="D34" s="1077"/>
      <c r="E34" s="1077"/>
      <c r="F34" s="1078"/>
      <c r="G34" s="1079"/>
      <c r="H34" s="1080"/>
      <c r="I34" s="1081"/>
      <c r="J34" s="1079">
        <v>4</v>
      </c>
      <c r="K34" s="1080"/>
      <c r="L34" s="1080"/>
      <c r="M34" s="1081"/>
      <c r="N34" s="1079">
        <v>11</v>
      </c>
      <c r="O34" s="1080"/>
      <c r="P34" s="1081"/>
      <c r="Q34" s="1107">
        <v>2</v>
      </c>
      <c r="R34" s="1108"/>
      <c r="S34" s="1109"/>
      <c r="T34" s="1079"/>
      <c r="U34" s="1110"/>
      <c r="V34" s="1110"/>
      <c r="W34" s="1100">
        <f>C34+G34+J34+N34+Q34+T34</f>
        <v>17</v>
      </c>
      <c r="X34" s="1101"/>
      <c r="Y34" s="1102"/>
      <c r="Z34" s="526"/>
      <c r="AA34" s="1129"/>
      <c r="AB34" s="1129"/>
      <c r="AC34" s="1129"/>
      <c r="AD34" s="1129"/>
      <c r="AE34" s="1129"/>
      <c r="AF34" s="1091"/>
      <c r="AG34" s="1091"/>
      <c r="AH34" s="1091"/>
      <c r="AI34" s="1091"/>
      <c r="AJ34" s="1091"/>
      <c r="AK34" s="1091"/>
      <c r="AL34" s="529"/>
      <c r="AM34" s="1111">
        <v>1</v>
      </c>
      <c r="AN34" s="1112"/>
      <c r="AO34" s="1113"/>
      <c r="AP34" s="1120" t="s">
        <v>240</v>
      </c>
      <c r="AQ34" s="1083"/>
      <c r="AR34" s="1083"/>
      <c r="AS34" s="1083"/>
      <c r="AT34" s="1083"/>
      <c r="AU34" s="1083"/>
      <c r="AV34" s="1083"/>
      <c r="AW34" s="1121"/>
      <c r="AX34" s="1082">
        <v>3</v>
      </c>
      <c r="AY34" s="1083"/>
      <c r="AZ34" s="1083"/>
      <c r="BA34" s="1084"/>
      <c r="BB34" s="505"/>
      <c r="BC34" s="505"/>
      <c r="BD34" s="505"/>
      <c r="BE34" s="505"/>
    </row>
    <row r="35" spans="1:57" ht="27" customHeight="1" thickBot="1">
      <c r="A35" s="1092" t="s">
        <v>201</v>
      </c>
      <c r="B35" s="1093"/>
      <c r="C35" s="1094">
        <f>SUM(C33:F34)</f>
        <v>33</v>
      </c>
      <c r="D35" s="1095"/>
      <c r="E35" s="1095"/>
      <c r="F35" s="1096"/>
      <c r="G35" s="1094">
        <f>SUM(G33:I34)</f>
        <v>4</v>
      </c>
      <c r="H35" s="1095"/>
      <c r="I35" s="1096"/>
      <c r="J35" s="1097">
        <f>SUM(J33:M34)</f>
        <v>4</v>
      </c>
      <c r="K35" s="1098"/>
      <c r="L35" s="1098"/>
      <c r="M35" s="1099"/>
      <c r="N35" s="1097">
        <f>SUM(N33:P34)</f>
        <v>11</v>
      </c>
      <c r="O35" s="1098"/>
      <c r="P35" s="1099"/>
      <c r="Q35" s="1103">
        <f>SUM(Q33:S34)</f>
        <v>2</v>
      </c>
      <c r="R35" s="1104"/>
      <c r="S35" s="1105"/>
      <c r="T35" s="1094">
        <f>SUM(T33:V34)</f>
        <v>15</v>
      </c>
      <c r="U35" s="1106"/>
      <c r="V35" s="1106"/>
      <c r="W35" s="1135">
        <f>SUM(W33:Y34)</f>
        <v>69</v>
      </c>
      <c r="X35" s="1106"/>
      <c r="Y35" s="1136"/>
      <c r="Z35" s="526"/>
      <c r="AA35" s="1129"/>
      <c r="AB35" s="1129"/>
      <c r="AC35" s="1129"/>
      <c r="AD35" s="1129"/>
      <c r="AE35" s="1129"/>
      <c r="AF35" s="1091"/>
      <c r="AG35" s="1091"/>
      <c r="AH35" s="1091"/>
      <c r="AI35" s="1091"/>
      <c r="AJ35" s="1091"/>
      <c r="AK35" s="1091"/>
      <c r="AL35" s="530"/>
      <c r="AM35" s="1114"/>
      <c r="AN35" s="1115"/>
      <c r="AO35" s="1116"/>
      <c r="AP35" s="1122"/>
      <c r="AQ35" s="1086"/>
      <c r="AR35" s="1086"/>
      <c r="AS35" s="1086"/>
      <c r="AT35" s="1086"/>
      <c r="AU35" s="1086"/>
      <c r="AV35" s="1086"/>
      <c r="AW35" s="1123"/>
      <c r="AX35" s="1085"/>
      <c r="AY35" s="1086"/>
      <c r="AZ35" s="1086"/>
      <c r="BA35" s="1087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129"/>
      <c r="AB36" s="1129"/>
      <c r="AC36" s="1129"/>
      <c r="AD36" s="1129"/>
      <c r="AE36" s="1129"/>
      <c r="AF36" s="1137"/>
      <c r="AG36" s="1137"/>
      <c r="AH36" s="1137"/>
      <c r="AI36" s="1137"/>
      <c r="AJ36" s="1137"/>
      <c r="AK36" s="1137"/>
      <c r="AL36" s="534"/>
      <c r="AM36" s="1117"/>
      <c r="AN36" s="1118"/>
      <c r="AO36" s="1119"/>
      <c r="AP36" s="1124"/>
      <c r="AQ36" s="1089"/>
      <c r="AR36" s="1089"/>
      <c r="AS36" s="1089"/>
      <c r="AT36" s="1089"/>
      <c r="AU36" s="1089"/>
      <c r="AV36" s="1089"/>
      <c r="AW36" s="1125"/>
      <c r="AX36" s="1088"/>
      <c r="AY36" s="1089"/>
      <c r="AZ36" s="1089"/>
      <c r="BA36" s="1090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A8:O8"/>
    <mergeCell ref="AO17:BE17"/>
    <mergeCell ref="A1:O1"/>
    <mergeCell ref="P1:AN1"/>
    <mergeCell ref="AO1:BE3"/>
    <mergeCell ref="A2:O2"/>
    <mergeCell ref="A3:O3"/>
    <mergeCell ref="P3:AN3"/>
    <mergeCell ref="AO5:BE8"/>
    <mergeCell ref="P6:AN6"/>
    <mergeCell ref="P18:AN18"/>
    <mergeCell ref="P13:AN13"/>
    <mergeCell ref="P14:AN14"/>
    <mergeCell ref="P15:AN15"/>
    <mergeCell ref="P8:AN8"/>
    <mergeCell ref="P9:AN9"/>
    <mergeCell ref="A4:O4"/>
    <mergeCell ref="P4:AN4"/>
    <mergeCell ref="AO4:BE4"/>
    <mergeCell ref="A5:O5"/>
    <mergeCell ref="P5:AN5"/>
    <mergeCell ref="A7:O7"/>
    <mergeCell ref="P7:AN7"/>
    <mergeCell ref="AB21:AE21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BB21:BE21"/>
    <mergeCell ref="A25:I25"/>
    <mergeCell ref="AF33:AH33"/>
    <mergeCell ref="AI33:AK33"/>
    <mergeCell ref="A26:AU26"/>
    <mergeCell ref="B27:E27"/>
    <mergeCell ref="H27:J27"/>
    <mergeCell ref="M27:R27"/>
    <mergeCell ref="T27:W27"/>
    <mergeCell ref="Z27:AC27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A33:AE33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N35:P35"/>
    <mergeCell ref="Q35:S35"/>
    <mergeCell ref="T35:V35"/>
    <mergeCell ref="Q34:S34"/>
    <mergeCell ref="T34:V34"/>
    <mergeCell ref="AM34:AO36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237" t="s">
        <v>202</v>
      </c>
      <c r="D1" s="1237"/>
      <c r="E1" s="1237"/>
      <c r="F1" s="1237"/>
      <c r="G1" s="1237"/>
      <c r="H1" s="1237"/>
      <c r="I1" s="1237"/>
      <c r="J1" s="1237"/>
      <c r="K1" s="1237"/>
      <c r="L1" s="505"/>
    </row>
    <row r="2" spans="1:11" ht="47.25">
      <c r="A2" s="505"/>
      <c r="B2" s="505"/>
      <c r="C2" s="297" t="s">
        <v>169</v>
      </c>
      <c r="D2" s="297" t="s">
        <v>192</v>
      </c>
      <c r="E2" s="297" t="s">
        <v>193</v>
      </c>
      <c r="F2" s="297" t="s">
        <v>194</v>
      </c>
      <c r="G2" s="297" t="s">
        <v>203</v>
      </c>
      <c r="H2" s="297" t="s">
        <v>204</v>
      </c>
      <c r="I2" s="297" t="s">
        <v>195</v>
      </c>
      <c r="J2" s="297" t="s">
        <v>201</v>
      </c>
      <c r="K2" s="505"/>
    </row>
    <row r="3" spans="3:10" s="505" customFormat="1" ht="18.75">
      <c r="C3" s="513" t="s">
        <v>205</v>
      </c>
      <c r="D3" s="513">
        <v>33</v>
      </c>
      <c r="E3" s="513">
        <v>7</v>
      </c>
      <c r="F3" s="513"/>
      <c r="G3" s="513"/>
      <c r="H3" s="513"/>
      <c r="I3" s="537" t="s">
        <v>206</v>
      </c>
      <c r="J3" s="537" t="s">
        <v>207</v>
      </c>
    </row>
    <row r="4" spans="3:10" s="505" customFormat="1" ht="18.75">
      <c r="C4" s="513" t="s">
        <v>208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209</v>
      </c>
    </row>
    <row r="5" spans="3:10" s="505" customFormat="1" ht="18.75">
      <c r="C5" s="513" t="s">
        <v>196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210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238" t="s">
        <v>211</v>
      </c>
      <c r="F7" s="1238"/>
      <c r="G7" s="1238"/>
      <c r="H7" s="501"/>
      <c r="I7" s="501"/>
      <c r="J7" s="501"/>
      <c r="K7" s="510"/>
    </row>
    <row r="8" spans="3:11" s="505" customFormat="1" ht="18.75" customHeight="1">
      <c r="C8" s="501"/>
      <c r="D8" s="1239" t="s">
        <v>212</v>
      </c>
      <c r="E8" s="1239"/>
      <c r="F8" s="1239"/>
      <c r="G8" s="513" t="s">
        <v>213</v>
      </c>
      <c r="H8" s="513" t="s">
        <v>199</v>
      </c>
      <c r="I8" s="501"/>
      <c r="J8" s="501"/>
      <c r="K8" s="510"/>
    </row>
    <row r="9" spans="3:11" s="505" customFormat="1" ht="12.75" customHeight="1">
      <c r="C9" s="501"/>
      <c r="D9" s="1239" t="s">
        <v>132</v>
      </c>
      <c r="E9" s="1239"/>
      <c r="F9" s="1239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240" t="s">
        <v>214</v>
      </c>
      <c r="E10" s="1240"/>
      <c r="F10" s="1240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241" t="s">
        <v>215</v>
      </c>
      <c r="F12" s="1241"/>
      <c r="G12" s="1241"/>
      <c r="H12" s="501"/>
      <c r="I12" s="501"/>
      <c r="J12" s="501"/>
      <c r="K12" s="510"/>
    </row>
    <row r="13" spans="3:11" s="505" customFormat="1" ht="63.75" customHeight="1">
      <c r="C13" s="501"/>
      <c r="D13" s="1235" t="s">
        <v>200</v>
      </c>
      <c r="E13" s="1235"/>
      <c r="F13" s="1235"/>
      <c r="G13" s="540" t="s">
        <v>216</v>
      </c>
      <c r="H13" s="533" t="s">
        <v>213</v>
      </c>
      <c r="I13" s="501"/>
      <c r="J13" s="501"/>
      <c r="K13" s="510"/>
    </row>
    <row r="14" spans="3:11" s="505" customFormat="1" ht="18.75" customHeight="1">
      <c r="C14" s="501"/>
      <c r="D14" s="1236" t="s">
        <v>139</v>
      </c>
      <c r="E14" s="1236"/>
      <c r="F14" s="1236"/>
      <c r="G14" s="513" t="s">
        <v>217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236"/>
      <c r="E15" s="1236"/>
      <c r="F15" s="1236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1"/>
  <sheetViews>
    <sheetView tabSelected="1" view="pageBreakPreview" zoomScale="75" zoomScaleNormal="75" zoomScaleSheetLayoutView="75" zoomScalePageLayoutView="0" workbookViewId="0" topLeftCell="A1">
      <selection activeCell="B2" sqref="B2:B8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hidden="1" customWidth="1"/>
    <col min="49" max="53" width="0" style="2" hidden="1" customWidth="1"/>
    <col min="54" max="16384" width="9.125" style="2" customWidth="1"/>
  </cols>
  <sheetData>
    <row r="1" spans="1:47" s="6" customFormat="1" ht="19.5" thickBot="1">
      <c r="A1" s="1329" t="s">
        <v>323</v>
      </c>
      <c r="B1" s="1330"/>
      <c r="C1" s="1331"/>
      <c r="D1" s="1331"/>
      <c r="E1" s="1331"/>
      <c r="F1" s="1331"/>
      <c r="G1" s="1330"/>
      <c r="H1" s="1330"/>
      <c r="I1" s="1330"/>
      <c r="J1" s="1330"/>
      <c r="K1" s="1330"/>
      <c r="L1" s="1330"/>
      <c r="M1" s="1330"/>
      <c r="N1" s="1331"/>
      <c r="O1" s="1331"/>
      <c r="P1" s="1331"/>
      <c r="Q1" s="1331"/>
      <c r="R1" s="1331"/>
      <c r="S1" s="1331"/>
      <c r="T1" s="1331"/>
      <c r="U1" s="1331"/>
      <c r="V1" s="1331"/>
      <c r="W1" s="1331"/>
      <c r="X1" s="1331"/>
      <c r="Y1" s="1331"/>
      <c r="Z1" s="1331"/>
      <c r="AA1" s="1331"/>
      <c r="AB1" s="1331"/>
      <c r="AC1" s="1331"/>
      <c r="AD1" s="1331"/>
      <c r="AE1" s="1331"/>
      <c r="AF1" s="1331"/>
      <c r="AG1" s="1331"/>
      <c r="AH1" s="1331"/>
      <c r="AI1" s="1331"/>
      <c r="AJ1" s="1331"/>
      <c r="AK1" s="1331"/>
      <c r="AL1" s="1331"/>
      <c r="AM1" s="1331"/>
      <c r="AN1" s="1331"/>
      <c r="AO1" s="1331"/>
      <c r="AP1" s="1331"/>
      <c r="AQ1" s="1331"/>
      <c r="AR1" s="1331"/>
      <c r="AS1" s="1331"/>
      <c r="AT1" s="1331"/>
      <c r="AU1" s="1332"/>
    </row>
    <row r="2" spans="1:47" s="6" customFormat="1" ht="33" customHeight="1" thickBot="1">
      <c r="A2" s="1333" t="s">
        <v>1</v>
      </c>
      <c r="B2" s="1334" t="s">
        <v>2</v>
      </c>
      <c r="C2" s="1335" t="s">
        <v>3</v>
      </c>
      <c r="D2" s="1336"/>
      <c r="E2" s="1336"/>
      <c r="F2" s="1337"/>
      <c r="G2" s="1065" t="s">
        <v>4</v>
      </c>
      <c r="H2" s="1063" t="s">
        <v>5</v>
      </c>
      <c r="I2" s="1063"/>
      <c r="J2" s="1063"/>
      <c r="K2" s="1063"/>
      <c r="L2" s="1063"/>
      <c r="M2" s="1334"/>
      <c r="N2" s="1314" t="s">
        <v>6</v>
      </c>
      <c r="O2" s="1315"/>
      <c r="P2" s="1315"/>
      <c r="Q2" s="1315"/>
      <c r="R2" s="1315"/>
      <c r="S2" s="1315"/>
      <c r="T2" s="1315"/>
      <c r="U2" s="1315"/>
      <c r="V2" s="1315"/>
      <c r="W2" s="1315"/>
      <c r="X2" s="1315"/>
      <c r="Y2" s="1315"/>
      <c r="Z2" s="1315"/>
      <c r="AA2" s="1315"/>
      <c r="AB2" s="1315"/>
      <c r="AC2" s="1315"/>
      <c r="AD2" s="1315"/>
      <c r="AE2" s="1315"/>
      <c r="AF2" s="1315"/>
      <c r="AG2" s="1315"/>
      <c r="AH2" s="1315"/>
      <c r="AI2" s="1315"/>
      <c r="AJ2" s="1315"/>
      <c r="AK2" s="1315"/>
      <c r="AL2" s="1315"/>
      <c r="AM2" s="1315"/>
      <c r="AN2" s="1315"/>
      <c r="AO2" s="1315"/>
      <c r="AP2" s="1315"/>
      <c r="AQ2" s="1315"/>
      <c r="AR2" s="1315"/>
      <c r="AS2" s="1315"/>
      <c r="AT2" s="1315"/>
      <c r="AU2" s="1316"/>
    </row>
    <row r="3" spans="1:47" s="6" customFormat="1" ht="17.25" customHeight="1" thickBot="1">
      <c r="A3" s="1333"/>
      <c r="B3" s="1334"/>
      <c r="C3" s="1338"/>
      <c r="D3" s="1064"/>
      <c r="E3" s="1064"/>
      <c r="F3" s="1339"/>
      <c r="G3" s="1065"/>
      <c r="H3" s="1071" t="s">
        <v>7</v>
      </c>
      <c r="I3" s="1072" t="s">
        <v>8</v>
      </c>
      <c r="J3" s="1072"/>
      <c r="K3" s="1072"/>
      <c r="L3" s="1072"/>
      <c r="M3" s="1073" t="s">
        <v>9</v>
      </c>
      <c r="N3" s="1317" t="s">
        <v>10</v>
      </c>
      <c r="O3" s="1318"/>
      <c r="P3" s="1319"/>
      <c r="Q3" s="1320" t="s">
        <v>11</v>
      </c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1321"/>
      <c r="AM3" s="1321"/>
      <c r="AN3" s="1321"/>
      <c r="AO3" s="1321"/>
      <c r="AP3" s="1321"/>
      <c r="AQ3" s="1321"/>
      <c r="AR3" s="1321"/>
      <c r="AS3" s="1321"/>
      <c r="AT3" s="1321"/>
      <c r="AU3" s="1322"/>
    </row>
    <row r="4" spans="1:47" s="6" customFormat="1" ht="15.75" customHeight="1" thickBot="1">
      <c r="A4" s="1333"/>
      <c r="B4" s="1334"/>
      <c r="C4" s="1340"/>
      <c r="D4" s="1341"/>
      <c r="E4" s="1341"/>
      <c r="F4" s="1342"/>
      <c r="G4" s="1065"/>
      <c r="H4" s="1071"/>
      <c r="I4" s="1054" t="s">
        <v>12</v>
      </c>
      <c r="J4" s="1055" t="s">
        <v>13</v>
      </c>
      <c r="K4" s="1055"/>
      <c r="L4" s="1055"/>
      <c r="M4" s="1073"/>
      <c r="N4" s="1323" t="s">
        <v>14</v>
      </c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4"/>
      <c r="AI4" s="1324"/>
      <c r="AJ4" s="1324"/>
      <c r="AK4" s="1324"/>
      <c r="AL4" s="1324"/>
      <c r="AM4" s="1324"/>
      <c r="AN4" s="1324"/>
      <c r="AO4" s="1324"/>
      <c r="AP4" s="1324"/>
      <c r="AQ4" s="1324"/>
      <c r="AR4" s="1324"/>
      <c r="AS4" s="1324"/>
      <c r="AT4" s="1324"/>
      <c r="AU4" s="1325"/>
    </row>
    <row r="5" spans="1:47" s="6" customFormat="1" ht="12.75" customHeight="1" thickBot="1">
      <c r="A5" s="1333"/>
      <c r="B5" s="1063"/>
      <c r="C5" s="1057" t="s">
        <v>15</v>
      </c>
      <c r="D5" s="1059" t="s">
        <v>16</v>
      </c>
      <c r="E5" s="1312" t="s">
        <v>17</v>
      </c>
      <c r="F5" s="1312"/>
      <c r="G5" s="1065"/>
      <c r="H5" s="1071"/>
      <c r="I5" s="1054"/>
      <c r="J5" s="1069" t="s">
        <v>18</v>
      </c>
      <c r="K5" s="1054" t="s">
        <v>19</v>
      </c>
      <c r="L5" s="1054" t="s">
        <v>20</v>
      </c>
      <c r="M5" s="1073"/>
      <c r="N5" s="1326"/>
      <c r="O5" s="1327"/>
      <c r="P5" s="1327"/>
      <c r="Q5" s="1327"/>
      <c r="R5" s="1327"/>
      <c r="S5" s="1327"/>
      <c r="T5" s="1327"/>
      <c r="U5" s="1327"/>
      <c r="V5" s="1327"/>
      <c r="W5" s="1327"/>
      <c r="X5" s="1327"/>
      <c r="Y5" s="1327"/>
      <c r="Z5" s="1327"/>
      <c r="AA5" s="1327"/>
      <c r="AB5" s="1327"/>
      <c r="AC5" s="1327"/>
      <c r="AD5" s="1327"/>
      <c r="AE5" s="1327"/>
      <c r="AF5" s="1327"/>
      <c r="AG5" s="1327"/>
      <c r="AH5" s="1327"/>
      <c r="AI5" s="1327"/>
      <c r="AJ5" s="1327"/>
      <c r="AK5" s="1327"/>
      <c r="AL5" s="1327"/>
      <c r="AM5" s="1327"/>
      <c r="AN5" s="1327"/>
      <c r="AO5" s="1327"/>
      <c r="AP5" s="1327"/>
      <c r="AQ5" s="1327"/>
      <c r="AR5" s="1327"/>
      <c r="AS5" s="1327"/>
      <c r="AT5" s="1327"/>
      <c r="AU5" s="1328"/>
    </row>
    <row r="6" spans="1:47" s="6" customFormat="1" ht="16.5" thickBot="1">
      <c r="A6" s="1333"/>
      <c r="B6" s="1063"/>
      <c r="C6" s="1057"/>
      <c r="D6" s="1059"/>
      <c r="E6" s="1313"/>
      <c r="F6" s="1313"/>
      <c r="G6" s="1065"/>
      <c r="H6" s="1071"/>
      <c r="I6" s="1054"/>
      <c r="J6" s="1069"/>
      <c r="K6" s="1054"/>
      <c r="L6" s="1054"/>
      <c r="M6" s="1073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333"/>
      <c r="B7" s="1063"/>
      <c r="C7" s="1057"/>
      <c r="D7" s="1059"/>
      <c r="E7" s="1346" t="s">
        <v>23</v>
      </c>
      <c r="F7" s="1067" t="s">
        <v>24</v>
      </c>
      <c r="G7" s="1065"/>
      <c r="H7" s="1071"/>
      <c r="I7" s="1054"/>
      <c r="J7" s="1069"/>
      <c r="K7" s="1054"/>
      <c r="L7" s="1054"/>
      <c r="M7" s="1073"/>
      <c r="N7" s="1343" t="s">
        <v>25</v>
      </c>
      <c r="O7" s="1344"/>
      <c r="P7" s="1344"/>
      <c r="Q7" s="1344"/>
      <c r="R7" s="1344"/>
      <c r="S7" s="1344"/>
      <c r="T7" s="1344"/>
      <c r="U7" s="1344"/>
      <c r="V7" s="1344"/>
      <c r="W7" s="1344"/>
      <c r="X7" s="1344"/>
      <c r="Y7" s="1344"/>
      <c r="Z7" s="1344"/>
      <c r="AA7" s="1344"/>
      <c r="AB7" s="1344"/>
      <c r="AC7" s="1344"/>
      <c r="AD7" s="1344"/>
      <c r="AE7" s="1344"/>
      <c r="AF7" s="1344"/>
      <c r="AG7" s="1344"/>
      <c r="AH7" s="1344"/>
      <c r="AI7" s="1344"/>
      <c r="AJ7" s="1344"/>
      <c r="AK7" s="1344"/>
      <c r="AL7" s="1344"/>
      <c r="AM7" s="1344"/>
      <c r="AN7" s="1344"/>
      <c r="AO7" s="1344"/>
      <c r="AP7" s="1344"/>
      <c r="AQ7" s="1344"/>
      <c r="AR7" s="1344"/>
      <c r="AS7" s="1344"/>
      <c r="AT7" s="1344"/>
      <c r="AU7" s="1345"/>
    </row>
    <row r="8" spans="1:47" s="6" customFormat="1" ht="16.5" thickBot="1">
      <c r="A8" s="1333"/>
      <c r="B8" s="1063"/>
      <c r="C8" s="1057"/>
      <c r="D8" s="1059"/>
      <c r="E8" s="1346"/>
      <c r="F8" s="1067"/>
      <c r="G8" s="1065"/>
      <c r="H8" s="1071"/>
      <c r="I8" s="1054"/>
      <c r="J8" s="1069"/>
      <c r="K8" s="1054"/>
      <c r="L8" s="1054"/>
      <c r="M8" s="1073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47" s="6" customFormat="1" ht="16.5" customHeight="1" thickBot="1">
      <c r="A10" s="1262" t="s">
        <v>223</v>
      </c>
      <c r="B10" s="1263"/>
      <c r="C10" s="1263"/>
      <c r="D10" s="1263"/>
      <c r="E10" s="1263"/>
      <c r="F10" s="1263"/>
      <c r="G10" s="1263"/>
      <c r="H10" s="1263"/>
      <c r="I10" s="1263"/>
      <c r="J10" s="1263"/>
      <c r="K10" s="1263"/>
      <c r="L10" s="1263"/>
      <c r="M10" s="1263"/>
      <c r="N10" s="1263"/>
      <c r="O10" s="1263"/>
      <c r="P10" s="1263"/>
      <c r="Q10" s="1263"/>
      <c r="R10" s="1263"/>
      <c r="S10" s="1263"/>
      <c r="T10" s="1263"/>
      <c r="U10" s="1263"/>
      <c r="V10" s="1263"/>
      <c r="W10" s="1263"/>
      <c r="X10" s="1263"/>
      <c r="Y10" s="1263"/>
      <c r="Z10" s="1263"/>
      <c r="AA10" s="1263"/>
      <c r="AB10" s="1263"/>
      <c r="AC10" s="1263"/>
      <c r="AD10" s="1263"/>
      <c r="AE10" s="1263"/>
      <c r="AF10" s="1263"/>
      <c r="AG10" s="1263"/>
      <c r="AH10" s="1263"/>
      <c r="AI10" s="1263"/>
      <c r="AJ10" s="1263"/>
      <c r="AK10" s="1263"/>
      <c r="AL10" s="1263"/>
      <c r="AM10" s="1263"/>
      <c r="AN10" s="1263"/>
      <c r="AO10" s="1263"/>
      <c r="AP10" s="1263"/>
      <c r="AQ10" s="1263"/>
      <c r="AR10" s="1263"/>
      <c r="AS10" s="1263"/>
      <c r="AT10" s="1263"/>
      <c r="AU10" s="1285"/>
    </row>
    <row r="11" spans="1:47" s="6" customFormat="1" ht="16.5" customHeight="1" thickBot="1">
      <c r="A11" s="1295" t="s">
        <v>218</v>
      </c>
      <c r="B11" s="1296"/>
      <c r="C11" s="1296"/>
      <c r="D11" s="1296"/>
      <c r="E11" s="1296"/>
      <c r="F11" s="1296"/>
      <c r="G11" s="1296"/>
      <c r="H11" s="1296"/>
      <c r="I11" s="1296"/>
      <c r="J11" s="1296"/>
      <c r="K11" s="1296"/>
      <c r="L11" s="1296"/>
      <c r="M11" s="1296"/>
      <c r="N11" s="1291"/>
      <c r="O11" s="1291"/>
      <c r="P11" s="1291"/>
      <c r="Q11" s="1296"/>
      <c r="R11" s="1296"/>
      <c r="S11" s="1296"/>
      <c r="T11" s="1296"/>
      <c r="U11" s="1296"/>
      <c r="V11" s="1296"/>
      <c r="W11" s="1296"/>
      <c r="X11" s="1296"/>
      <c r="Y11" s="1296"/>
      <c r="Z11" s="1296"/>
      <c r="AA11" s="1296"/>
      <c r="AB11" s="1296"/>
      <c r="AC11" s="1296"/>
      <c r="AD11" s="1296"/>
      <c r="AE11" s="1296"/>
      <c r="AF11" s="1296"/>
      <c r="AG11" s="1296"/>
      <c r="AH11" s="1296"/>
      <c r="AI11" s="1296"/>
      <c r="AJ11" s="1296"/>
      <c r="AK11" s="1296"/>
      <c r="AL11" s="1296"/>
      <c r="AM11" s="1296"/>
      <c r="AN11" s="1296"/>
      <c r="AO11" s="1296"/>
      <c r="AP11" s="1296"/>
      <c r="AQ11" s="1296"/>
      <c r="AR11" s="1296"/>
      <c r="AS11" s="1296"/>
      <c r="AT11" s="1296"/>
      <c r="AU11" s="1297"/>
    </row>
    <row r="12" spans="1:47" s="6" customFormat="1" ht="36.75" customHeight="1">
      <c r="A12" s="772" t="s">
        <v>224</v>
      </c>
      <c r="B12" s="884" t="s">
        <v>58</v>
      </c>
      <c r="C12" s="781">
        <v>1</v>
      </c>
      <c r="D12" s="786"/>
      <c r="E12" s="786"/>
      <c r="F12" s="885"/>
      <c r="G12" s="886">
        <v>3</v>
      </c>
      <c r="H12" s="887">
        <f>G12*30</f>
        <v>90</v>
      </c>
      <c r="I12" s="888">
        <f>SUM(J12:L12)</f>
        <v>30</v>
      </c>
      <c r="J12" s="888">
        <v>20</v>
      </c>
      <c r="K12" s="888"/>
      <c r="L12" s="888">
        <v>10</v>
      </c>
      <c r="M12" s="889">
        <f>H12-I12</f>
        <v>60</v>
      </c>
      <c r="N12" s="890">
        <v>2</v>
      </c>
      <c r="O12" s="891"/>
      <c r="P12" s="891"/>
      <c r="Q12" s="892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>
      <c r="A13" s="893" t="s">
        <v>225</v>
      </c>
      <c r="B13" s="894" t="s">
        <v>219</v>
      </c>
      <c r="C13" s="895"/>
      <c r="D13" s="724">
        <v>2</v>
      </c>
      <c r="E13" s="896"/>
      <c r="F13" s="897"/>
      <c r="G13" s="898">
        <v>3</v>
      </c>
      <c r="H13" s="899">
        <f>G13*30</f>
        <v>90</v>
      </c>
      <c r="I13" s="900">
        <f>SUM(J13:L13)</f>
        <v>36</v>
      </c>
      <c r="J13" s="901">
        <v>18</v>
      </c>
      <c r="K13" s="901"/>
      <c r="L13" s="901">
        <v>18</v>
      </c>
      <c r="M13" s="902">
        <f>H13-I13</f>
        <v>54</v>
      </c>
      <c r="N13" s="903"/>
      <c r="O13" s="904">
        <v>2</v>
      </c>
      <c r="P13" s="904">
        <v>2</v>
      </c>
      <c r="Q13" s="905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>
      <c r="A14" s="595" t="s">
        <v>226</v>
      </c>
      <c r="B14" s="906" t="s">
        <v>33</v>
      </c>
      <c r="C14" s="796"/>
      <c r="D14" s="907"/>
      <c r="E14" s="907"/>
      <c r="F14" s="908"/>
      <c r="G14" s="909">
        <f aca="true" t="shared" si="0" ref="G14:M14">SUM(G15:G16)</f>
        <v>3.5</v>
      </c>
      <c r="H14" s="910">
        <f t="shared" si="0"/>
        <v>105</v>
      </c>
      <c r="I14" s="911">
        <f t="shared" si="0"/>
        <v>66</v>
      </c>
      <c r="J14" s="911">
        <f t="shared" si="0"/>
        <v>0</v>
      </c>
      <c r="K14" s="911">
        <f t="shared" si="0"/>
        <v>0</v>
      </c>
      <c r="L14" s="911">
        <f t="shared" si="0"/>
        <v>66</v>
      </c>
      <c r="M14" s="912">
        <f t="shared" si="0"/>
        <v>39</v>
      </c>
      <c r="N14" s="913"/>
      <c r="O14" s="914"/>
      <c r="P14" s="914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>
      <c r="A15" s="595" t="s">
        <v>227</v>
      </c>
      <c r="B15" s="820" t="s">
        <v>33</v>
      </c>
      <c r="C15" s="644"/>
      <c r="D15" s="632">
        <v>1</v>
      </c>
      <c r="E15" s="632"/>
      <c r="F15" s="634"/>
      <c r="G15" s="821">
        <v>1.5</v>
      </c>
      <c r="H15" s="822">
        <f>G15*30</f>
        <v>45</v>
      </c>
      <c r="I15" s="823">
        <f>J15+K15+L15</f>
        <v>30</v>
      </c>
      <c r="J15" s="824"/>
      <c r="K15" s="824"/>
      <c r="L15" s="824">
        <v>30</v>
      </c>
      <c r="M15" s="700">
        <f>H15-I15</f>
        <v>15</v>
      </c>
      <c r="N15" s="644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thickBot="1">
      <c r="A16" s="595" t="s">
        <v>228</v>
      </c>
      <c r="B16" s="825" t="s">
        <v>33</v>
      </c>
      <c r="C16" s="826">
        <v>2</v>
      </c>
      <c r="D16" s="827"/>
      <c r="E16" s="827"/>
      <c r="F16" s="828"/>
      <c r="G16" s="829">
        <v>2</v>
      </c>
      <c r="H16" s="830">
        <f>G16*30</f>
        <v>60</v>
      </c>
      <c r="I16" s="831">
        <f>J16+K16+L16</f>
        <v>36</v>
      </c>
      <c r="J16" s="832"/>
      <c r="K16" s="832"/>
      <c r="L16" s="832">
        <v>36</v>
      </c>
      <c r="M16" s="833">
        <f>H16-I16</f>
        <v>24</v>
      </c>
      <c r="N16" s="826"/>
      <c r="O16" s="834">
        <v>2</v>
      </c>
      <c r="P16" s="828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thickBot="1">
      <c r="A17" s="1247" t="s">
        <v>229</v>
      </c>
      <c r="B17" s="1248"/>
      <c r="C17" s="1288"/>
      <c r="D17" s="1289"/>
      <c r="E17" s="1289"/>
      <c r="F17" s="1290"/>
      <c r="G17" s="835">
        <f aca="true" t="shared" si="1" ref="G17:M17">G12+G13+G14</f>
        <v>9.5</v>
      </c>
      <c r="H17" s="836">
        <f t="shared" si="1"/>
        <v>285</v>
      </c>
      <c r="I17" s="836">
        <f t="shared" si="1"/>
        <v>132</v>
      </c>
      <c r="J17" s="836">
        <f t="shared" si="1"/>
        <v>38</v>
      </c>
      <c r="K17" s="836">
        <f t="shared" si="1"/>
        <v>0</v>
      </c>
      <c r="L17" s="836">
        <f t="shared" si="1"/>
        <v>94</v>
      </c>
      <c r="M17" s="837">
        <f t="shared" si="1"/>
        <v>153</v>
      </c>
      <c r="N17" s="838">
        <f>SUM(N12:N16)</f>
        <v>4</v>
      </c>
      <c r="O17" s="748">
        <f>SUM(O12:O16)</f>
        <v>4</v>
      </c>
      <c r="P17" s="839">
        <f>SUM(P12:P16)</f>
        <v>4</v>
      </c>
      <c r="Q17" s="747"/>
      <c r="R17" s="748">
        <f aca="true" t="shared" si="2" ref="R17:AT17">SUM(R12:R16)</f>
        <v>0</v>
      </c>
      <c r="S17" s="748">
        <f t="shared" si="2"/>
        <v>0</v>
      </c>
      <c r="T17" s="748">
        <f t="shared" si="2"/>
        <v>2</v>
      </c>
      <c r="U17" s="748">
        <f t="shared" si="2"/>
        <v>1</v>
      </c>
      <c r="V17" s="748">
        <f t="shared" si="2"/>
        <v>1</v>
      </c>
      <c r="W17" s="748">
        <f t="shared" si="2"/>
        <v>0</v>
      </c>
      <c r="X17" s="748">
        <f t="shared" si="2"/>
        <v>0</v>
      </c>
      <c r="Y17" s="748">
        <f t="shared" si="2"/>
        <v>0</v>
      </c>
      <c r="Z17" s="748">
        <f t="shared" si="2"/>
        <v>0</v>
      </c>
      <c r="AA17" s="748">
        <f t="shared" si="2"/>
        <v>0</v>
      </c>
      <c r="AB17" s="748">
        <f t="shared" si="2"/>
        <v>0</v>
      </c>
      <c r="AC17" s="748">
        <f t="shared" si="2"/>
        <v>0</v>
      </c>
      <c r="AD17" s="748">
        <f t="shared" si="2"/>
        <v>0</v>
      </c>
      <c r="AE17" s="748">
        <f t="shared" si="2"/>
        <v>0</v>
      </c>
      <c r="AF17" s="748">
        <f t="shared" si="2"/>
        <v>0</v>
      </c>
      <c r="AG17" s="748">
        <f t="shared" si="2"/>
        <v>0</v>
      </c>
      <c r="AH17" s="748">
        <f t="shared" si="2"/>
        <v>0</v>
      </c>
      <c r="AI17" s="748">
        <f t="shared" si="2"/>
        <v>0</v>
      </c>
      <c r="AJ17" s="748">
        <f t="shared" si="2"/>
        <v>0</v>
      </c>
      <c r="AK17" s="748">
        <f t="shared" si="2"/>
        <v>0</v>
      </c>
      <c r="AL17" s="748">
        <f t="shared" si="2"/>
        <v>0</v>
      </c>
      <c r="AM17" s="748">
        <f t="shared" si="2"/>
        <v>0</v>
      </c>
      <c r="AN17" s="748">
        <f t="shared" si="2"/>
        <v>0</v>
      </c>
      <c r="AO17" s="748">
        <f t="shared" si="2"/>
        <v>0</v>
      </c>
      <c r="AP17" s="748">
        <f t="shared" si="2"/>
        <v>0</v>
      </c>
      <c r="AQ17" s="748">
        <f t="shared" si="2"/>
        <v>0</v>
      </c>
      <c r="AR17" s="748">
        <f t="shared" si="2"/>
        <v>0</v>
      </c>
      <c r="AS17" s="748">
        <f t="shared" si="2"/>
        <v>0</v>
      </c>
      <c r="AT17" s="748">
        <f t="shared" si="2"/>
        <v>0</v>
      </c>
      <c r="AU17" s="839"/>
    </row>
    <row r="18" spans="1:47" s="6" customFormat="1" ht="21.75" customHeight="1" thickBot="1">
      <c r="A18" s="1243" t="s">
        <v>220</v>
      </c>
      <c r="B18" s="1244"/>
      <c r="C18" s="1244"/>
      <c r="D18" s="1244"/>
      <c r="E18" s="1244"/>
      <c r="F18" s="1244"/>
      <c r="G18" s="1244"/>
      <c r="H18" s="1245"/>
      <c r="I18" s="1245"/>
      <c r="J18" s="1245"/>
      <c r="K18" s="1245"/>
      <c r="L18" s="1245"/>
      <c r="M18" s="1245"/>
      <c r="N18" s="1245"/>
      <c r="O18" s="1245"/>
      <c r="P18" s="1245"/>
      <c r="Q18" s="1244"/>
      <c r="R18" s="1244"/>
      <c r="S18" s="1244"/>
      <c r="T18" s="1244"/>
      <c r="U18" s="1244"/>
      <c r="V18" s="1244"/>
      <c r="W18" s="1244"/>
      <c r="X18" s="1244"/>
      <c r="Y18" s="1244"/>
      <c r="Z18" s="1244"/>
      <c r="AA18" s="1244"/>
      <c r="AB18" s="1244"/>
      <c r="AC18" s="1244"/>
      <c r="AD18" s="1244"/>
      <c r="AE18" s="1244"/>
      <c r="AF18" s="1244"/>
      <c r="AG18" s="1244"/>
      <c r="AH18" s="1244"/>
      <c r="AI18" s="1244"/>
      <c r="AJ18" s="1244"/>
      <c r="AK18" s="1244"/>
      <c r="AL18" s="1244"/>
      <c r="AM18" s="1244"/>
      <c r="AN18" s="1244"/>
      <c r="AO18" s="1244"/>
      <c r="AP18" s="1244"/>
      <c r="AQ18" s="1244"/>
      <c r="AR18" s="1244"/>
      <c r="AS18" s="1244"/>
      <c r="AT18" s="1244"/>
      <c r="AU18" s="1246"/>
    </row>
    <row r="19" spans="1:54" s="6" customFormat="1" ht="36" customHeight="1">
      <c r="A19" s="772" t="s">
        <v>241</v>
      </c>
      <c r="B19" s="840" t="s">
        <v>239</v>
      </c>
      <c r="C19" s="721">
        <v>1</v>
      </c>
      <c r="D19" s="722"/>
      <c r="E19" s="722"/>
      <c r="F19" s="657"/>
      <c r="G19" s="841">
        <v>4</v>
      </c>
      <c r="H19" s="842">
        <f>G19*30</f>
        <v>120</v>
      </c>
      <c r="I19" s="843">
        <f>SUM(J19:L19)</f>
        <v>45</v>
      </c>
      <c r="J19" s="844">
        <v>30</v>
      </c>
      <c r="K19" s="844"/>
      <c r="L19" s="844">
        <v>15</v>
      </c>
      <c r="M19" s="845">
        <f>H19-I19</f>
        <v>75</v>
      </c>
      <c r="N19" s="846">
        <v>3</v>
      </c>
      <c r="O19" s="847"/>
      <c r="P19" s="848"/>
      <c r="Q19" s="781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>I19/H19</f>
        <v>0.375</v>
      </c>
      <c r="AX19" s="6" t="s">
        <v>311</v>
      </c>
      <c r="AY19" s="6" t="s">
        <v>327</v>
      </c>
      <c r="BA19" s="6" t="s">
        <v>314</v>
      </c>
      <c r="BB19" s="6" t="s">
        <v>308</v>
      </c>
    </row>
    <row r="20" spans="1:48" s="6" customFormat="1" ht="30" customHeight="1" hidden="1">
      <c r="A20" s="849"/>
      <c r="B20" s="850"/>
      <c r="C20" s="593"/>
      <c r="D20" s="592"/>
      <c r="E20" s="592"/>
      <c r="F20" s="818"/>
      <c r="G20" s="778"/>
      <c r="H20" s="787"/>
      <c r="I20" s="851"/>
      <c r="J20" s="784"/>
      <c r="K20" s="596"/>
      <c r="L20" s="596"/>
      <c r="M20" s="792"/>
      <c r="N20" s="593"/>
      <c r="O20" s="592"/>
      <c r="P20" s="594"/>
      <c r="Q20" s="653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5"/>
      <c r="AV20" s="629" t="e">
        <f aca="true" t="shared" si="3" ref="AV20:AV26">I20/H20</f>
        <v>#DIV/0!</v>
      </c>
    </row>
    <row r="21" spans="1:48" s="6" customFormat="1" ht="50.25" customHeight="1" hidden="1">
      <c r="A21" s="684"/>
      <c r="B21" s="850"/>
      <c r="C21" s="593"/>
      <c r="D21" s="793"/>
      <c r="E21" s="592"/>
      <c r="F21" s="818"/>
      <c r="G21" s="778"/>
      <c r="H21" s="787"/>
      <c r="I21" s="851"/>
      <c r="J21" s="784"/>
      <c r="K21" s="596"/>
      <c r="L21" s="596"/>
      <c r="M21" s="792"/>
      <c r="N21" s="593"/>
      <c r="O21" s="592"/>
      <c r="P21" s="594"/>
      <c r="Q21" s="653"/>
      <c r="S21" s="584"/>
      <c r="T21" s="584"/>
      <c r="U21" s="584"/>
      <c r="V21" s="584"/>
      <c r="Y21" s="584"/>
      <c r="Z21" s="584"/>
      <c r="AU21" s="585"/>
      <c r="AV21" s="629" t="e">
        <f t="shared" si="3"/>
        <v>#DIV/0!</v>
      </c>
    </row>
    <row r="22" spans="1:51" s="626" customFormat="1" ht="35.25" customHeight="1">
      <c r="A22" s="595" t="s">
        <v>244</v>
      </c>
      <c r="B22" s="815" t="s">
        <v>261</v>
      </c>
      <c r="C22" s="852">
        <v>1</v>
      </c>
      <c r="D22" s="793"/>
      <c r="E22" s="596"/>
      <c r="F22" s="853"/>
      <c r="G22" s="778">
        <v>3</v>
      </c>
      <c r="H22" s="787">
        <f aca="true" t="shared" si="4" ref="H22:H27">G22*30</f>
        <v>90</v>
      </c>
      <c r="I22" s="851">
        <f>SUM(J22:L22)</f>
        <v>30</v>
      </c>
      <c r="J22" s="596">
        <v>15</v>
      </c>
      <c r="K22" s="596"/>
      <c r="L22" s="596">
        <v>15</v>
      </c>
      <c r="M22" s="792">
        <f>H22-I22</f>
        <v>60</v>
      </c>
      <c r="N22" s="593">
        <v>2</v>
      </c>
      <c r="O22" s="592"/>
      <c r="P22" s="594"/>
      <c r="Q22" s="653"/>
      <c r="R22" s="6"/>
      <c r="S22" s="584"/>
      <c r="T22" s="584" t="s">
        <v>80</v>
      </c>
      <c r="U22" s="584" t="s">
        <v>81</v>
      </c>
      <c r="V22" s="584" t="s">
        <v>82</v>
      </c>
      <c r="W22" s="6"/>
      <c r="X22" s="6"/>
      <c r="Y22" s="584"/>
      <c r="Z22" s="58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585"/>
      <c r="AV22" s="629">
        <f t="shared" si="3"/>
        <v>0.3333333333333333</v>
      </c>
      <c r="AY22" s="626" t="s">
        <v>328</v>
      </c>
    </row>
    <row r="23" spans="1:51" s="626" customFormat="1" ht="36" customHeight="1">
      <c r="A23" s="684" t="s">
        <v>245</v>
      </c>
      <c r="B23" s="1347" t="s">
        <v>221</v>
      </c>
      <c r="C23" s="854"/>
      <c r="D23" s="855">
        <v>2</v>
      </c>
      <c r="E23" s="856"/>
      <c r="F23" s="857"/>
      <c r="G23" s="819">
        <v>4</v>
      </c>
      <c r="H23" s="858">
        <f t="shared" si="4"/>
        <v>120</v>
      </c>
      <c r="I23" s="851">
        <f>SUM(J23:L23)</f>
        <v>54</v>
      </c>
      <c r="J23" s="859">
        <v>27</v>
      </c>
      <c r="K23" s="814"/>
      <c r="L23" s="859">
        <v>27</v>
      </c>
      <c r="M23" s="795">
        <f>H23-I23</f>
        <v>66</v>
      </c>
      <c r="N23" s="860"/>
      <c r="O23" s="861">
        <v>3</v>
      </c>
      <c r="P23" s="862">
        <v>3</v>
      </c>
      <c r="Q23" s="863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90"/>
      <c r="AV23" s="629">
        <f t="shared" si="3"/>
        <v>0.45</v>
      </c>
      <c r="AY23" s="626" t="s">
        <v>329</v>
      </c>
    </row>
    <row r="24" spans="1:51" s="626" customFormat="1" ht="27" customHeight="1">
      <c r="A24" s="864" t="s">
        <v>278</v>
      </c>
      <c r="B24" s="1348" t="s">
        <v>301</v>
      </c>
      <c r="C24" s="817">
        <v>1</v>
      </c>
      <c r="D24" s="724"/>
      <c r="E24" s="817"/>
      <c r="F24" s="818"/>
      <c r="G24" s="865">
        <v>3</v>
      </c>
      <c r="H24" s="858">
        <f t="shared" si="4"/>
        <v>90</v>
      </c>
      <c r="I24" s="866">
        <f>J24+K24+L24</f>
        <v>30</v>
      </c>
      <c r="J24" s="859">
        <v>30</v>
      </c>
      <c r="K24" s="814"/>
      <c r="L24" s="859"/>
      <c r="M24" s="795">
        <f>H24-I24</f>
        <v>60</v>
      </c>
      <c r="N24" s="860">
        <v>2</v>
      </c>
      <c r="O24" s="861"/>
      <c r="P24" s="862"/>
      <c r="Q24" s="86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90"/>
      <c r="AV24" s="629">
        <f t="shared" si="3"/>
        <v>0.3333333333333333</v>
      </c>
      <c r="AX24" s="626" t="s">
        <v>311</v>
      </c>
      <c r="AY24" s="626" t="s">
        <v>329</v>
      </c>
    </row>
    <row r="25" spans="1:51" s="626" customFormat="1" ht="36" customHeight="1">
      <c r="A25" s="684" t="s">
        <v>279</v>
      </c>
      <c r="B25" s="815" t="s">
        <v>267</v>
      </c>
      <c r="C25" s="816">
        <v>2</v>
      </c>
      <c r="D25" s="724"/>
      <c r="E25" s="817"/>
      <c r="F25" s="818"/>
      <c r="G25" s="819">
        <v>6</v>
      </c>
      <c r="H25" s="858">
        <f t="shared" si="4"/>
        <v>180</v>
      </c>
      <c r="I25" s="851">
        <f>SUM(J25:L25)</f>
        <v>54</v>
      </c>
      <c r="J25" s="859">
        <v>36</v>
      </c>
      <c r="K25" s="814">
        <v>18</v>
      </c>
      <c r="L25" s="859"/>
      <c r="M25" s="795">
        <f>H25-I25</f>
        <v>126</v>
      </c>
      <c r="N25" s="860"/>
      <c r="O25" s="861">
        <v>3</v>
      </c>
      <c r="P25" s="862">
        <v>3</v>
      </c>
      <c r="Q25" s="863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5"/>
      <c r="AV25" s="1021">
        <f t="shared" si="3"/>
        <v>0.3</v>
      </c>
      <c r="AX25" s="626" t="s">
        <v>312</v>
      </c>
      <c r="AY25" s="626" t="s">
        <v>329</v>
      </c>
    </row>
    <row r="26" spans="1:51" s="626" customFormat="1" ht="36" customHeight="1" thickBot="1">
      <c r="A26" s="719" t="s">
        <v>289</v>
      </c>
      <c r="B26" s="1349" t="s">
        <v>268</v>
      </c>
      <c r="C26" s="868">
        <v>1</v>
      </c>
      <c r="D26" s="869"/>
      <c r="E26" s="870"/>
      <c r="F26" s="871"/>
      <c r="G26" s="872">
        <v>3</v>
      </c>
      <c r="H26" s="1003">
        <f t="shared" si="4"/>
        <v>90</v>
      </c>
      <c r="I26" s="873">
        <f>SUM(J26:L26)</f>
        <v>60</v>
      </c>
      <c r="J26" s="874">
        <v>45</v>
      </c>
      <c r="K26" s="875"/>
      <c r="L26" s="874">
        <v>15</v>
      </c>
      <c r="M26" s="876">
        <f>H26-I26</f>
        <v>30</v>
      </c>
      <c r="N26" s="877">
        <v>4</v>
      </c>
      <c r="O26" s="878"/>
      <c r="P26" s="879"/>
      <c r="Q26" s="880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8"/>
      <c r="AV26" s="629">
        <f t="shared" si="3"/>
        <v>0.6666666666666666</v>
      </c>
      <c r="AX26" s="626" t="s">
        <v>311</v>
      </c>
      <c r="AY26" s="626" t="s">
        <v>329</v>
      </c>
    </row>
    <row r="27" spans="1:47" s="6" customFormat="1" ht="21.75" customHeight="1" thickBot="1">
      <c r="A27" s="1293" t="s">
        <v>242</v>
      </c>
      <c r="B27" s="1294"/>
      <c r="C27" s="1286"/>
      <c r="D27" s="1287"/>
      <c r="E27" s="1287"/>
      <c r="F27" s="1287"/>
      <c r="G27" s="915">
        <f>G19+G22+G23+G25+G26+G24</f>
        <v>23</v>
      </c>
      <c r="H27" s="916">
        <f t="shared" si="4"/>
        <v>690</v>
      </c>
      <c r="I27" s="917">
        <f>I19+I22+I23+I25+I26+I24</f>
        <v>273</v>
      </c>
      <c r="J27" s="917">
        <f>J19+J22+J23+J25+J26+J24</f>
        <v>183</v>
      </c>
      <c r="K27" s="917">
        <f>K19+K22+K23+K25+K26+K24</f>
        <v>18</v>
      </c>
      <c r="L27" s="917">
        <f>L19+L22+L23+L25+L26+L24</f>
        <v>72</v>
      </c>
      <c r="M27" s="917">
        <f>M19+M22+M23+M25+M26+M24</f>
        <v>417</v>
      </c>
      <c r="N27" s="918">
        <f>SUM(N19:N26)</f>
        <v>11</v>
      </c>
      <c r="O27" s="918">
        <f>SUM(O19:O26)</f>
        <v>6</v>
      </c>
      <c r="P27" s="919">
        <f>SUM(P19:P26)</f>
        <v>6</v>
      </c>
      <c r="Q27" s="915"/>
      <c r="R27" s="920">
        <f aca="true" t="shared" si="5" ref="R27:AT27">SUM(R3:R23)</f>
        <v>0</v>
      </c>
      <c r="S27" s="921">
        <f t="shared" si="5"/>
        <v>0</v>
      </c>
      <c r="T27" s="921">
        <f t="shared" si="5"/>
        <v>4</v>
      </c>
      <c r="U27" s="921">
        <f t="shared" si="5"/>
        <v>2</v>
      </c>
      <c r="V27" s="921">
        <f t="shared" si="5"/>
        <v>2</v>
      </c>
      <c r="W27" s="921">
        <f t="shared" si="5"/>
        <v>0</v>
      </c>
      <c r="X27" s="921">
        <f t="shared" si="5"/>
        <v>0</v>
      </c>
      <c r="Y27" s="921">
        <f t="shared" si="5"/>
        <v>0</v>
      </c>
      <c r="Z27" s="921">
        <f t="shared" si="5"/>
        <v>0</v>
      </c>
      <c r="AA27" s="921">
        <f t="shared" si="5"/>
        <v>0</v>
      </c>
      <c r="AB27" s="921">
        <f t="shared" si="5"/>
        <v>0</v>
      </c>
      <c r="AC27" s="921">
        <f t="shared" si="5"/>
        <v>0</v>
      </c>
      <c r="AD27" s="921">
        <f t="shared" si="5"/>
        <v>0</v>
      </c>
      <c r="AE27" s="921">
        <f t="shared" si="5"/>
        <v>0</v>
      </c>
      <c r="AF27" s="921">
        <f t="shared" si="5"/>
        <v>0</v>
      </c>
      <c r="AG27" s="921">
        <f t="shared" si="5"/>
        <v>0</v>
      </c>
      <c r="AH27" s="921">
        <f t="shared" si="5"/>
        <v>0</v>
      </c>
      <c r="AI27" s="921">
        <f t="shared" si="5"/>
        <v>0</v>
      </c>
      <c r="AJ27" s="921">
        <f t="shared" si="5"/>
        <v>0</v>
      </c>
      <c r="AK27" s="921">
        <f t="shared" si="5"/>
        <v>0</v>
      </c>
      <c r="AL27" s="921">
        <f t="shared" si="5"/>
        <v>0</v>
      </c>
      <c r="AM27" s="921">
        <f t="shared" si="5"/>
        <v>0</v>
      </c>
      <c r="AN27" s="921">
        <f t="shared" si="5"/>
        <v>0</v>
      </c>
      <c r="AO27" s="921">
        <f t="shared" si="5"/>
        <v>0</v>
      </c>
      <c r="AP27" s="921">
        <f t="shared" si="5"/>
        <v>0</v>
      </c>
      <c r="AQ27" s="921">
        <f t="shared" si="5"/>
        <v>0</v>
      </c>
      <c r="AR27" s="921">
        <f t="shared" si="5"/>
        <v>0</v>
      </c>
      <c r="AS27" s="921">
        <f t="shared" si="5"/>
        <v>0</v>
      </c>
      <c r="AT27" s="921">
        <f t="shared" si="5"/>
        <v>0</v>
      </c>
      <c r="AU27" s="922"/>
    </row>
    <row r="28" spans="1:47" s="6" customFormat="1" ht="18" customHeight="1" thickBot="1">
      <c r="A28" s="1266" t="s">
        <v>257</v>
      </c>
      <c r="B28" s="1267"/>
      <c r="C28" s="1267"/>
      <c r="D28" s="1267"/>
      <c r="E28" s="1267"/>
      <c r="F28" s="1267"/>
      <c r="G28" s="1267"/>
      <c r="H28" s="1267"/>
      <c r="I28" s="1267"/>
      <c r="J28" s="1267"/>
      <c r="K28" s="1267"/>
      <c r="L28" s="1267"/>
      <c r="M28" s="1267"/>
      <c r="N28" s="1268"/>
      <c r="O28" s="1268"/>
      <c r="P28" s="1268"/>
      <c r="Q28" s="1269"/>
      <c r="R28" s="1269"/>
      <c r="S28" s="1269"/>
      <c r="T28" s="1269"/>
      <c r="U28" s="1269"/>
      <c r="V28" s="1269"/>
      <c r="W28" s="1269"/>
      <c r="X28" s="1269"/>
      <c r="Y28" s="1269"/>
      <c r="Z28" s="1269"/>
      <c r="AA28" s="1269"/>
      <c r="AB28" s="1269"/>
      <c r="AC28" s="1269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70"/>
    </row>
    <row r="29" spans="1:47" s="626" customFormat="1" ht="18" customHeight="1" thickBot="1">
      <c r="A29" s="739" t="s">
        <v>230</v>
      </c>
      <c r="B29" s="923" t="s">
        <v>132</v>
      </c>
      <c r="C29" s="924"/>
      <c r="D29" s="869">
        <v>3</v>
      </c>
      <c r="E29" s="869"/>
      <c r="F29" s="665"/>
      <c r="G29" s="925">
        <v>6</v>
      </c>
      <c r="H29" s="926">
        <f>G29*30</f>
        <v>180</v>
      </c>
      <c r="I29" s="927"/>
      <c r="J29" s="927"/>
      <c r="K29" s="927"/>
      <c r="L29" s="927"/>
      <c r="M29" s="928">
        <f>H29-I29</f>
        <v>180</v>
      </c>
      <c r="N29" s="796"/>
      <c r="O29" s="883"/>
      <c r="P29" s="929"/>
      <c r="Q29" s="930"/>
      <c r="R29" s="931"/>
      <c r="S29" s="931"/>
      <c r="T29" s="931"/>
      <c r="U29" s="931"/>
      <c r="V29" s="931"/>
      <c r="W29" s="931"/>
      <c r="X29" s="931"/>
      <c r="Y29" s="931"/>
      <c r="Z29" s="931"/>
      <c r="AA29" s="931"/>
      <c r="AB29" s="931"/>
      <c r="AC29" s="931"/>
      <c r="AD29" s="931"/>
      <c r="AE29" s="931"/>
      <c r="AF29" s="931"/>
      <c r="AG29" s="931"/>
      <c r="AH29" s="931"/>
      <c r="AI29" s="931"/>
      <c r="AJ29" s="931"/>
      <c r="AK29" s="931"/>
      <c r="AL29" s="931"/>
      <c r="AM29" s="931"/>
      <c r="AN29" s="931"/>
      <c r="AO29" s="931"/>
      <c r="AP29" s="931"/>
      <c r="AQ29" s="931"/>
      <c r="AR29" s="931"/>
      <c r="AS29" s="931"/>
      <c r="AT29" s="931"/>
      <c r="AU29" s="932"/>
    </row>
    <row r="30" spans="1:47" s="626" customFormat="1" ht="21.75" customHeight="1" thickBot="1">
      <c r="A30" s="1247" t="s">
        <v>231</v>
      </c>
      <c r="B30" s="1248"/>
      <c r="C30" s="1259"/>
      <c r="D30" s="1260"/>
      <c r="E30" s="1260"/>
      <c r="F30" s="1261"/>
      <c r="G30" s="933">
        <f aca="true" t="shared" si="6" ref="G30:M30">SUM(G29:G29)</f>
        <v>6</v>
      </c>
      <c r="H30" s="926">
        <f t="shared" si="6"/>
        <v>180</v>
      </c>
      <c r="I30" s="926">
        <f t="shared" si="6"/>
        <v>0</v>
      </c>
      <c r="J30" s="926">
        <f t="shared" si="6"/>
        <v>0</v>
      </c>
      <c r="K30" s="926">
        <f t="shared" si="6"/>
        <v>0</v>
      </c>
      <c r="L30" s="926">
        <f t="shared" si="6"/>
        <v>0</v>
      </c>
      <c r="M30" s="926">
        <f t="shared" si="6"/>
        <v>180</v>
      </c>
      <c r="N30" s="838">
        <f aca="true" t="shared" si="7" ref="N30:AT30">SUM(N29:N29)</f>
        <v>0</v>
      </c>
      <c r="O30" s="748">
        <f t="shared" si="7"/>
        <v>0</v>
      </c>
      <c r="P30" s="839">
        <f t="shared" si="7"/>
        <v>0</v>
      </c>
      <c r="Q30" s="915"/>
      <c r="R30" s="747">
        <f t="shared" si="7"/>
        <v>0</v>
      </c>
      <c r="S30" s="748">
        <f t="shared" si="7"/>
        <v>0</v>
      </c>
      <c r="T30" s="748">
        <f t="shared" si="7"/>
        <v>0</v>
      </c>
      <c r="U30" s="748">
        <f t="shared" si="7"/>
        <v>0</v>
      </c>
      <c r="V30" s="748">
        <f t="shared" si="7"/>
        <v>0</v>
      </c>
      <c r="W30" s="748">
        <f t="shared" si="7"/>
        <v>0</v>
      </c>
      <c r="X30" s="748">
        <f t="shared" si="7"/>
        <v>0</v>
      </c>
      <c r="Y30" s="748">
        <f t="shared" si="7"/>
        <v>0</v>
      </c>
      <c r="Z30" s="748">
        <f t="shared" si="7"/>
        <v>0</v>
      </c>
      <c r="AA30" s="748">
        <f t="shared" si="7"/>
        <v>0</v>
      </c>
      <c r="AB30" s="748">
        <f t="shared" si="7"/>
        <v>0</v>
      </c>
      <c r="AC30" s="748">
        <f t="shared" si="7"/>
        <v>0</v>
      </c>
      <c r="AD30" s="748">
        <f t="shared" si="7"/>
        <v>0</v>
      </c>
      <c r="AE30" s="748">
        <f t="shared" si="7"/>
        <v>0</v>
      </c>
      <c r="AF30" s="748">
        <f t="shared" si="7"/>
        <v>0</v>
      </c>
      <c r="AG30" s="748">
        <f t="shared" si="7"/>
        <v>0</v>
      </c>
      <c r="AH30" s="748">
        <f t="shared" si="7"/>
        <v>0</v>
      </c>
      <c r="AI30" s="748">
        <f t="shared" si="7"/>
        <v>0</v>
      </c>
      <c r="AJ30" s="748">
        <f t="shared" si="7"/>
        <v>0</v>
      </c>
      <c r="AK30" s="748">
        <f t="shared" si="7"/>
        <v>0</v>
      </c>
      <c r="AL30" s="748">
        <f t="shared" si="7"/>
        <v>0</v>
      </c>
      <c r="AM30" s="748">
        <f t="shared" si="7"/>
        <v>0</v>
      </c>
      <c r="AN30" s="748">
        <f t="shared" si="7"/>
        <v>0</v>
      </c>
      <c r="AO30" s="748">
        <f t="shared" si="7"/>
        <v>0</v>
      </c>
      <c r="AP30" s="748">
        <f t="shared" si="7"/>
        <v>0</v>
      </c>
      <c r="AQ30" s="748">
        <f t="shared" si="7"/>
        <v>0</v>
      </c>
      <c r="AR30" s="748">
        <f t="shared" si="7"/>
        <v>0</v>
      </c>
      <c r="AS30" s="748">
        <f t="shared" si="7"/>
        <v>0</v>
      </c>
      <c r="AT30" s="748">
        <f t="shared" si="7"/>
        <v>0</v>
      </c>
      <c r="AU30" s="839"/>
    </row>
    <row r="31" spans="1:47" s="626" customFormat="1" ht="21.75" customHeight="1" thickBot="1">
      <c r="A31" s="1266" t="s">
        <v>247</v>
      </c>
      <c r="B31" s="1267"/>
      <c r="C31" s="1267"/>
      <c r="D31" s="1267"/>
      <c r="E31" s="1267"/>
      <c r="F31" s="1267"/>
      <c r="G31" s="1267"/>
      <c r="H31" s="1267"/>
      <c r="I31" s="1267"/>
      <c r="J31" s="1267"/>
      <c r="K31" s="1267"/>
      <c r="L31" s="1267"/>
      <c r="M31" s="1267"/>
      <c r="N31" s="1268"/>
      <c r="O31" s="1268"/>
      <c r="P31" s="1268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1269"/>
      <c r="AN31" s="1269"/>
      <c r="AO31" s="1269"/>
      <c r="AP31" s="1269"/>
      <c r="AQ31" s="1269"/>
      <c r="AR31" s="1269"/>
      <c r="AS31" s="1269"/>
      <c r="AT31" s="1269"/>
      <c r="AU31" s="1270"/>
    </row>
    <row r="32" spans="1:47" s="626" customFormat="1" ht="16.5" customHeight="1" thickBot="1">
      <c r="A32" s="934" t="s">
        <v>138</v>
      </c>
      <c r="B32" s="935" t="s">
        <v>240</v>
      </c>
      <c r="C32" s="936"/>
      <c r="D32" s="937"/>
      <c r="E32" s="937"/>
      <c r="F32" s="938"/>
      <c r="G32" s="939">
        <v>24</v>
      </c>
      <c r="H32" s="940">
        <f>G32*30</f>
        <v>720</v>
      </c>
      <c r="I32" s="941"/>
      <c r="J32" s="941"/>
      <c r="K32" s="941"/>
      <c r="L32" s="941"/>
      <c r="M32" s="942">
        <f>H32-I32</f>
        <v>720</v>
      </c>
      <c r="N32" s="943"/>
      <c r="O32" s="944"/>
      <c r="P32" s="945"/>
      <c r="Q32" s="946"/>
      <c r="R32" s="947"/>
      <c r="S32" s="947"/>
      <c r="T32" s="947"/>
      <c r="U32" s="947"/>
      <c r="V32" s="947"/>
      <c r="W32" s="947"/>
      <c r="X32" s="947"/>
      <c r="Y32" s="947"/>
      <c r="Z32" s="947"/>
      <c r="AA32" s="947"/>
      <c r="AB32" s="947"/>
      <c r="AC32" s="947"/>
      <c r="AD32" s="947"/>
      <c r="AE32" s="947"/>
      <c r="AF32" s="947"/>
      <c r="AG32" s="947"/>
      <c r="AH32" s="947"/>
      <c r="AI32" s="947"/>
      <c r="AJ32" s="947"/>
      <c r="AK32" s="947"/>
      <c r="AL32" s="947"/>
      <c r="AM32" s="947"/>
      <c r="AN32" s="947"/>
      <c r="AO32" s="947"/>
      <c r="AP32" s="947"/>
      <c r="AQ32" s="947"/>
      <c r="AR32" s="947"/>
      <c r="AS32" s="947"/>
      <c r="AT32" s="947"/>
      <c r="AU32" s="948"/>
    </row>
    <row r="33" spans="1:47" s="626" customFormat="1" ht="16.5" customHeight="1" thickBot="1">
      <c r="A33" s="1247" t="s">
        <v>232</v>
      </c>
      <c r="B33" s="1248"/>
      <c r="C33" s="1259"/>
      <c r="D33" s="1260"/>
      <c r="E33" s="1260"/>
      <c r="F33" s="1261"/>
      <c r="G33" s="933">
        <f aca="true" t="shared" si="8" ref="G33:AT33">SUM(G32:G32)</f>
        <v>24</v>
      </c>
      <c r="H33" s="949">
        <f t="shared" si="8"/>
        <v>720</v>
      </c>
      <c r="I33" s="949">
        <f t="shared" si="8"/>
        <v>0</v>
      </c>
      <c r="J33" s="949">
        <f t="shared" si="8"/>
        <v>0</v>
      </c>
      <c r="K33" s="949">
        <f t="shared" si="8"/>
        <v>0</v>
      </c>
      <c r="L33" s="949">
        <f t="shared" si="8"/>
        <v>0</v>
      </c>
      <c r="M33" s="949">
        <f t="shared" si="8"/>
        <v>720</v>
      </c>
      <c r="N33" s="950">
        <f t="shared" si="8"/>
        <v>0</v>
      </c>
      <c r="O33" s="951">
        <f t="shared" si="8"/>
        <v>0</v>
      </c>
      <c r="P33" s="952">
        <f t="shared" si="8"/>
        <v>0</v>
      </c>
      <c r="Q33" s="915"/>
      <c r="R33" s="953">
        <f t="shared" si="8"/>
        <v>0</v>
      </c>
      <c r="S33" s="954">
        <f t="shared" si="8"/>
        <v>0</v>
      </c>
      <c r="T33" s="954">
        <f t="shared" si="8"/>
        <v>0</v>
      </c>
      <c r="U33" s="954">
        <f t="shared" si="8"/>
        <v>0</v>
      </c>
      <c r="V33" s="954">
        <f t="shared" si="8"/>
        <v>0</v>
      </c>
      <c r="W33" s="954">
        <f t="shared" si="8"/>
        <v>0</v>
      </c>
      <c r="X33" s="954">
        <f t="shared" si="8"/>
        <v>0</v>
      </c>
      <c r="Y33" s="954">
        <f t="shared" si="8"/>
        <v>0</v>
      </c>
      <c r="Z33" s="954">
        <f t="shared" si="8"/>
        <v>0</v>
      </c>
      <c r="AA33" s="954">
        <f t="shared" si="8"/>
        <v>0</v>
      </c>
      <c r="AB33" s="954">
        <f t="shared" si="8"/>
        <v>0</v>
      </c>
      <c r="AC33" s="954">
        <f t="shared" si="8"/>
        <v>0</v>
      </c>
      <c r="AD33" s="954">
        <f t="shared" si="8"/>
        <v>0</v>
      </c>
      <c r="AE33" s="954">
        <f t="shared" si="8"/>
        <v>0</v>
      </c>
      <c r="AF33" s="954">
        <f t="shared" si="8"/>
        <v>0</v>
      </c>
      <c r="AG33" s="954">
        <f t="shared" si="8"/>
        <v>0</v>
      </c>
      <c r="AH33" s="954">
        <f t="shared" si="8"/>
        <v>0</v>
      </c>
      <c r="AI33" s="954">
        <f t="shared" si="8"/>
        <v>0</v>
      </c>
      <c r="AJ33" s="954">
        <f t="shared" si="8"/>
        <v>0</v>
      </c>
      <c r="AK33" s="954">
        <f t="shared" si="8"/>
        <v>0</v>
      </c>
      <c r="AL33" s="954">
        <f t="shared" si="8"/>
        <v>0</v>
      </c>
      <c r="AM33" s="954">
        <f t="shared" si="8"/>
        <v>0</v>
      </c>
      <c r="AN33" s="954">
        <f t="shared" si="8"/>
        <v>0</v>
      </c>
      <c r="AO33" s="954">
        <f t="shared" si="8"/>
        <v>0</v>
      </c>
      <c r="AP33" s="954">
        <f t="shared" si="8"/>
        <v>0</v>
      </c>
      <c r="AQ33" s="954">
        <f t="shared" si="8"/>
        <v>0</v>
      </c>
      <c r="AR33" s="954">
        <f t="shared" si="8"/>
        <v>0</v>
      </c>
      <c r="AS33" s="954">
        <f t="shared" si="8"/>
        <v>0</v>
      </c>
      <c r="AT33" s="954">
        <f t="shared" si="8"/>
        <v>0</v>
      </c>
      <c r="AU33" s="955"/>
    </row>
    <row r="34" spans="1:47" s="626" customFormat="1" ht="26.25" customHeight="1" thickBot="1">
      <c r="A34" s="1247" t="s">
        <v>233</v>
      </c>
      <c r="B34" s="1248"/>
      <c r="C34" s="1259"/>
      <c r="D34" s="1260"/>
      <c r="E34" s="1260"/>
      <c r="F34" s="1261"/>
      <c r="G34" s="933">
        <f>G17+G27+G30+G33</f>
        <v>62.5</v>
      </c>
      <c r="H34" s="949">
        <f aca="true" t="shared" si="9" ref="H34:P34">H17+H30+H33+H27</f>
        <v>1875</v>
      </c>
      <c r="I34" s="949">
        <f t="shared" si="9"/>
        <v>405</v>
      </c>
      <c r="J34" s="949">
        <f t="shared" si="9"/>
        <v>221</v>
      </c>
      <c r="K34" s="949">
        <f t="shared" si="9"/>
        <v>18</v>
      </c>
      <c r="L34" s="949">
        <f t="shared" si="9"/>
        <v>166</v>
      </c>
      <c r="M34" s="949">
        <f t="shared" si="9"/>
        <v>1470</v>
      </c>
      <c r="N34" s="838">
        <f t="shared" si="9"/>
        <v>15</v>
      </c>
      <c r="O34" s="838">
        <f t="shared" si="9"/>
        <v>10</v>
      </c>
      <c r="P34" s="915">
        <f t="shared" si="9"/>
        <v>10</v>
      </c>
      <c r="Q34" s="747"/>
      <c r="R34" s="956">
        <f aca="true" t="shared" si="10" ref="R34:AT34">SUM(R11:R33)</f>
        <v>0</v>
      </c>
      <c r="S34" s="956">
        <f t="shared" si="10"/>
        <v>0</v>
      </c>
      <c r="T34" s="956">
        <f t="shared" si="10"/>
        <v>8</v>
      </c>
      <c r="U34" s="956">
        <f t="shared" si="10"/>
        <v>4</v>
      </c>
      <c r="V34" s="956">
        <f t="shared" si="10"/>
        <v>4</v>
      </c>
      <c r="W34" s="956">
        <f t="shared" si="10"/>
        <v>0</v>
      </c>
      <c r="X34" s="956">
        <f t="shared" si="10"/>
        <v>0</v>
      </c>
      <c r="Y34" s="956">
        <f t="shared" si="10"/>
        <v>0</v>
      </c>
      <c r="Z34" s="956">
        <f t="shared" si="10"/>
        <v>0</v>
      </c>
      <c r="AA34" s="956">
        <f t="shared" si="10"/>
        <v>0</v>
      </c>
      <c r="AB34" s="956">
        <f t="shared" si="10"/>
        <v>0</v>
      </c>
      <c r="AC34" s="956">
        <f t="shared" si="10"/>
        <v>0</v>
      </c>
      <c r="AD34" s="956">
        <f t="shared" si="10"/>
        <v>0</v>
      </c>
      <c r="AE34" s="956">
        <f t="shared" si="10"/>
        <v>0</v>
      </c>
      <c r="AF34" s="956">
        <f t="shared" si="10"/>
        <v>0</v>
      </c>
      <c r="AG34" s="956">
        <f t="shared" si="10"/>
        <v>0</v>
      </c>
      <c r="AH34" s="956">
        <f t="shared" si="10"/>
        <v>0</v>
      </c>
      <c r="AI34" s="956">
        <f t="shared" si="10"/>
        <v>0</v>
      </c>
      <c r="AJ34" s="956">
        <f t="shared" si="10"/>
        <v>0</v>
      </c>
      <c r="AK34" s="956">
        <f t="shared" si="10"/>
        <v>0</v>
      </c>
      <c r="AL34" s="956">
        <f t="shared" si="10"/>
        <v>0</v>
      </c>
      <c r="AM34" s="956">
        <f t="shared" si="10"/>
        <v>0</v>
      </c>
      <c r="AN34" s="956">
        <f t="shared" si="10"/>
        <v>0</v>
      </c>
      <c r="AO34" s="956">
        <f t="shared" si="10"/>
        <v>0</v>
      </c>
      <c r="AP34" s="956">
        <f t="shared" si="10"/>
        <v>0</v>
      </c>
      <c r="AQ34" s="956">
        <f t="shared" si="10"/>
        <v>0</v>
      </c>
      <c r="AR34" s="956">
        <f t="shared" si="10"/>
        <v>0</v>
      </c>
      <c r="AS34" s="956">
        <f t="shared" si="10"/>
        <v>0</v>
      </c>
      <c r="AT34" s="956">
        <f t="shared" si="10"/>
        <v>0</v>
      </c>
      <c r="AU34" s="957"/>
    </row>
    <row r="35" spans="1:47" s="6" customFormat="1" ht="20.25" customHeight="1" thickBot="1">
      <c r="A35" s="1262" t="s">
        <v>234</v>
      </c>
      <c r="B35" s="1263"/>
      <c r="C35" s="1263"/>
      <c r="D35" s="1263"/>
      <c r="E35" s="1263"/>
      <c r="F35" s="1263"/>
      <c r="G35" s="1263"/>
      <c r="H35" s="1263"/>
      <c r="I35" s="1263"/>
      <c r="J35" s="1263"/>
      <c r="K35" s="1263"/>
      <c r="L35" s="1263"/>
      <c r="M35" s="1263"/>
      <c r="N35" s="1264"/>
      <c r="O35" s="1264"/>
      <c r="P35" s="1264"/>
      <c r="Q35" s="1264"/>
      <c r="R35" s="1264"/>
      <c r="S35" s="1264"/>
      <c r="T35" s="1264"/>
      <c r="U35" s="1264"/>
      <c r="V35" s="1264"/>
      <c r="W35" s="1264"/>
      <c r="X35" s="1264"/>
      <c r="Y35" s="1264"/>
      <c r="Z35" s="1264"/>
      <c r="AA35" s="1264"/>
      <c r="AB35" s="1264"/>
      <c r="AC35" s="1264"/>
      <c r="AD35" s="1264"/>
      <c r="AE35" s="1264"/>
      <c r="AF35" s="1264"/>
      <c r="AG35" s="1264"/>
      <c r="AH35" s="1264"/>
      <c r="AI35" s="1264"/>
      <c r="AJ35" s="1264"/>
      <c r="AK35" s="1264"/>
      <c r="AL35" s="1264"/>
      <c r="AM35" s="1264"/>
      <c r="AN35" s="1264"/>
      <c r="AO35" s="1264"/>
      <c r="AP35" s="1264"/>
      <c r="AQ35" s="1264"/>
      <c r="AR35" s="1264"/>
      <c r="AS35" s="1264"/>
      <c r="AT35" s="1264"/>
      <c r="AU35" s="1265"/>
    </row>
    <row r="36" spans="1:47" s="6" customFormat="1" ht="20.25" customHeight="1" thickBot="1">
      <c r="A36" s="1262" t="s">
        <v>218</v>
      </c>
      <c r="B36" s="1291"/>
      <c r="C36" s="1291"/>
      <c r="D36" s="1291"/>
      <c r="E36" s="1291"/>
      <c r="F36" s="1291"/>
      <c r="G36" s="1291"/>
      <c r="H36" s="1291"/>
      <c r="I36" s="1291"/>
      <c r="J36" s="1291"/>
      <c r="K36" s="1291"/>
      <c r="L36" s="1291"/>
      <c r="M36" s="1291"/>
      <c r="N36" s="1291"/>
      <c r="O36" s="1291"/>
      <c r="P36" s="1291"/>
      <c r="Q36" s="1291"/>
      <c r="R36" s="1291"/>
      <c r="S36" s="1291"/>
      <c r="T36" s="1291"/>
      <c r="U36" s="1291"/>
      <c r="V36" s="1291"/>
      <c r="W36" s="1291"/>
      <c r="X36" s="1291"/>
      <c r="Y36" s="1291"/>
      <c r="Z36" s="1291"/>
      <c r="AA36" s="1291"/>
      <c r="AB36" s="1291"/>
      <c r="AC36" s="1291"/>
      <c r="AD36" s="1291"/>
      <c r="AE36" s="1291"/>
      <c r="AF36" s="1291"/>
      <c r="AG36" s="1291"/>
      <c r="AH36" s="1291"/>
      <c r="AI36" s="1291"/>
      <c r="AJ36" s="1291"/>
      <c r="AK36" s="1291"/>
      <c r="AL36" s="1291"/>
      <c r="AM36" s="1291"/>
      <c r="AN36" s="1291"/>
      <c r="AO36" s="1291"/>
      <c r="AP36" s="1291"/>
      <c r="AQ36" s="1291"/>
      <c r="AR36" s="1291"/>
      <c r="AS36" s="1291"/>
      <c r="AT36" s="1291"/>
      <c r="AU36" s="1292"/>
    </row>
    <row r="37" spans="1:47" s="6" customFormat="1" ht="21.75" customHeight="1" thickBot="1">
      <c r="A37" s="1274" t="s">
        <v>259</v>
      </c>
      <c r="B37" s="1275"/>
      <c r="C37" s="1275"/>
      <c r="D37" s="1275"/>
      <c r="E37" s="1275"/>
      <c r="F37" s="1275"/>
      <c r="G37" s="1275"/>
      <c r="H37" s="1275"/>
      <c r="I37" s="1275"/>
      <c r="J37" s="1275"/>
      <c r="K37" s="1275"/>
      <c r="L37" s="1275"/>
      <c r="M37" s="1275"/>
      <c r="N37" s="1275"/>
      <c r="O37" s="1275"/>
      <c r="P37" s="1275"/>
      <c r="Q37" s="1275"/>
      <c r="R37" s="1275"/>
      <c r="S37" s="1275"/>
      <c r="T37" s="1275"/>
      <c r="U37" s="1275"/>
      <c r="V37" s="1275"/>
      <c r="W37" s="1275"/>
      <c r="X37" s="1275"/>
      <c r="Y37" s="1275"/>
      <c r="Z37" s="1275"/>
      <c r="AA37" s="1275"/>
      <c r="AB37" s="1275"/>
      <c r="AC37" s="1275"/>
      <c r="AD37" s="1275"/>
      <c r="AE37" s="1275"/>
      <c r="AF37" s="1275"/>
      <c r="AG37" s="1275"/>
      <c r="AH37" s="1275"/>
      <c r="AI37" s="1275"/>
      <c r="AJ37" s="1275"/>
      <c r="AK37" s="1275"/>
      <c r="AL37" s="1275"/>
      <c r="AM37" s="1275"/>
      <c r="AN37" s="1275"/>
      <c r="AO37" s="1275"/>
      <c r="AP37" s="1275"/>
      <c r="AQ37" s="1275"/>
      <c r="AR37" s="1275"/>
      <c r="AS37" s="1275"/>
      <c r="AT37" s="1275"/>
      <c r="AU37" s="1276"/>
    </row>
    <row r="38" spans="1:51" s="626" customFormat="1" ht="48" customHeight="1">
      <c r="A38" s="958" t="s">
        <v>224</v>
      </c>
      <c r="B38" s="959" t="s">
        <v>262</v>
      </c>
      <c r="C38" s="960"/>
      <c r="D38" s="961">
        <v>2</v>
      </c>
      <c r="E38" s="962"/>
      <c r="F38" s="963"/>
      <c r="G38" s="964">
        <v>4</v>
      </c>
      <c r="H38" s="965">
        <f>G38*30</f>
        <v>120</v>
      </c>
      <c r="I38" s="966">
        <f>J38+K38+L38</f>
        <v>36</v>
      </c>
      <c r="J38" s="900">
        <v>27</v>
      </c>
      <c r="K38" s="967">
        <v>9</v>
      </c>
      <c r="L38" s="968"/>
      <c r="M38" s="969">
        <f>H38-I38</f>
        <v>84</v>
      </c>
      <c r="N38" s="970"/>
      <c r="O38" s="971">
        <v>2</v>
      </c>
      <c r="P38" s="972">
        <v>2</v>
      </c>
      <c r="Q38" s="97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1"/>
      <c r="AV38" s="628">
        <f>K38/J38</f>
        <v>0.3333333333333333</v>
      </c>
      <c r="AY38" s="626" t="s">
        <v>314</v>
      </c>
    </row>
    <row r="39" spans="1:51" s="626" customFormat="1" ht="23.25" customHeight="1">
      <c r="A39" s="973" t="s">
        <v>225</v>
      </c>
      <c r="B39" s="974" t="s">
        <v>263</v>
      </c>
      <c r="C39" s="975"/>
      <c r="D39" s="632">
        <v>2</v>
      </c>
      <c r="E39" s="596"/>
      <c r="F39" s="976"/>
      <c r="G39" s="977">
        <v>4</v>
      </c>
      <c r="H39" s="787">
        <f>G39*30</f>
        <v>120</v>
      </c>
      <c r="I39" s="978">
        <f>J39+K39+L39</f>
        <v>36</v>
      </c>
      <c r="J39" s="784">
        <v>36</v>
      </c>
      <c r="K39" s="596"/>
      <c r="L39" s="596"/>
      <c r="M39" s="979">
        <f>H39-I39</f>
        <v>84</v>
      </c>
      <c r="N39" s="980"/>
      <c r="O39" s="633">
        <v>2</v>
      </c>
      <c r="P39" s="634">
        <v>2</v>
      </c>
      <c r="Q39" s="981"/>
      <c r="R39" s="6"/>
      <c r="S39" s="63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36"/>
      <c r="AV39" s="629">
        <v>0.34285714285714286</v>
      </c>
      <c r="AY39" s="626" t="s">
        <v>330</v>
      </c>
    </row>
    <row r="40" spans="1:47" s="627" customFormat="1" ht="24.75" customHeight="1" hidden="1">
      <c r="A40" s="973"/>
      <c r="B40" s="637"/>
      <c r="C40" s="632"/>
      <c r="D40" s="632"/>
      <c r="E40" s="632"/>
      <c r="F40" s="632"/>
      <c r="G40" s="638"/>
      <c r="H40" s="787">
        <f>G40*30</f>
        <v>0</v>
      </c>
      <c r="I40" s="640"/>
      <c r="J40" s="641"/>
      <c r="K40" s="641"/>
      <c r="L40" s="641"/>
      <c r="M40" s="642"/>
      <c r="N40" s="643"/>
      <c r="O40" s="633"/>
      <c r="P40" s="634"/>
      <c r="Q40" s="644"/>
      <c r="R40" s="645"/>
      <c r="S40" s="634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7"/>
    </row>
    <row r="41" spans="1:47" s="626" customFormat="1" ht="25.5" customHeight="1" thickBot="1">
      <c r="A41" s="982" t="s">
        <v>226</v>
      </c>
      <c r="B41" s="983" t="s">
        <v>260</v>
      </c>
      <c r="C41" s="984"/>
      <c r="D41" s="985">
        <v>2</v>
      </c>
      <c r="E41" s="985"/>
      <c r="F41" s="986"/>
      <c r="G41" s="987">
        <v>4</v>
      </c>
      <c r="H41" s="988">
        <f>G41*30</f>
        <v>120</v>
      </c>
      <c r="I41" s="989"/>
      <c r="J41" s="990"/>
      <c r="K41" s="990"/>
      <c r="L41" s="990"/>
      <c r="M41" s="991"/>
      <c r="N41" s="992"/>
      <c r="O41" s="648"/>
      <c r="P41" s="649"/>
      <c r="Q41" s="993"/>
      <c r="R41" s="650"/>
      <c r="S41" s="650"/>
      <c r="T41" s="650"/>
      <c r="U41" s="650"/>
      <c r="V41" s="650"/>
      <c r="W41" s="650"/>
      <c r="X41" s="650"/>
      <c r="Y41" s="651"/>
      <c r="Z41" s="651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2"/>
    </row>
    <row r="42" spans="1:47" s="626" customFormat="1" ht="19.5" customHeight="1" thickBot="1">
      <c r="A42" s="1283" t="s">
        <v>235</v>
      </c>
      <c r="B42" s="1284"/>
      <c r="C42" s="1277"/>
      <c r="D42" s="1278"/>
      <c r="E42" s="1278"/>
      <c r="F42" s="1279"/>
      <c r="G42" s="915">
        <v>4</v>
      </c>
      <c r="H42" s="994">
        <f>G42*30</f>
        <v>120</v>
      </c>
      <c r="I42" s="995">
        <f>I38+I39+I41</f>
        <v>72</v>
      </c>
      <c r="J42" s="995">
        <f>J38+J39+J41</f>
        <v>63</v>
      </c>
      <c r="K42" s="995">
        <f>K38+K39+K41</f>
        <v>9</v>
      </c>
      <c r="L42" s="995">
        <f>L38+L39+L41</f>
        <v>0</v>
      </c>
      <c r="M42" s="995">
        <f>M38+M39+M41</f>
        <v>168</v>
      </c>
      <c r="N42" s="838"/>
      <c r="O42" s="748">
        <v>2</v>
      </c>
      <c r="P42" s="839">
        <v>2</v>
      </c>
      <c r="Q42" s="747"/>
      <c r="R42" s="748">
        <f aca="true" t="shared" si="11" ref="R42:AT42">R40</f>
        <v>0</v>
      </c>
      <c r="S42" s="748">
        <f t="shared" si="11"/>
        <v>0</v>
      </c>
      <c r="T42" s="748">
        <f t="shared" si="11"/>
        <v>0</v>
      </c>
      <c r="U42" s="748">
        <f t="shared" si="11"/>
        <v>0</v>
      </c>
      <c r="V42" s="748">
        <f t="shared" si="11"/>
        <v>0</v>
      </c>
      <c r="W42" s="748">
        <f t="shared" si="11"/>
        <v>0</v>
      </c>
      <c r="X42" s="748">
        <f t="shared" si="11"/>
        <v>0</v>
      </c>
      <c r="Y42" s="748">
        <f t="shared" si="11"/>
        <v>0</v>
      </c>
      <c r="Z42" s="748">
        <f t="shared" si="11"/>
        <v>0</v>
      </c>
      <c r="AA42" s="748">
        <f t="shared" si="11"/>
        <v>0</v>
      </c>
      <c r="AB42" s="748">
        <f t="shared" si="11"/>
        <v>0</v>
      </c>
      <c r="AC42" s="748">
        <f t="shared" si="11"/>
        <v>0</v>
      </c>
      <c r="AD42" s="748">
        <f t="shared" si="11"/>
        <v>0</v>
      </c>
      <c r="AE42" s="748">
        <f t="shared" si="11"/>
        <v>0</v>
      </c>
      <c r="AF42" s="748">
        <f t="shared" si="11"/>
        <v>0</v>
      </c>
      <c r="AG42" s="748">
        <f t="shared" si="11"/>
        <v>0</v>
      </c>
      <c r="AH42" s="748">
        <f t="shared" si="11"/>
        <v>0</v>
      </c>
      <c r="AI42" s="748">
        <f t="shared" si="11"/>
        <v>0</v>
      </c>
      <c r="AJ42" s="748">
        <f t="shared" si="11"/>
        <v>0</v>
      </c>
      <c r="AK42" s="748">
        <f t="shared" si="11"/>
        <v>0</v>
      </c>
      <c r="AL42" s="748">
        <f t="shared" si="11"/>
        <v>0</v>
      </c>
      <c r="AM42" s="748">
        <f t="shared" si="11"/>
        <v>0</v>
      </c>
      <c r="AN42" s="748">
        <f t="shared" si="11"/>
        <v>0</v>
      </c>
      <c r="AO42" s="748">
        <f t="shared" si="11"/>
        <v>0</v>
      </c>
      <c r="AP42" s="748">
        <f t="shared" si="11"/>
        <v>0</v>
      </c>
      <c r="AQ42" s="748">
        <f t="shared" si="11"/>
        <v>0</v>
      </c>
      <c r="AR42" s="748">
        <f t="shared" si="11"/>
        <v>0</v>
      </c>
      <c r="AS42" s="748">
        <f t="shared" si="11"/>
        <v>0</v>
      </c>
      <c r="AT42" s="748">
        <f t="shared" si="11"/>
        <v>0</v>
      </c>
      <c r="AU42" s="839"/>
    </row>
    <row r="43" spans="1:47" s="626" customFormat="1" ht="19.5" customHeight="1">
      <c r="A43" s="893" t="s">
        <v>280</v>
      </c>
      <c r="B43" s="669" t="s">
        <v>53</v>
      </c>
      <c r="C43" s="653"/>
      <c r="D43" s="724"/>
      <c r="E43" s="654"/>
      <c r="F43" s="655"/>
      <c r="G43" s="656"/>
      <c r="H43" s="996"/>
      <c r="I43" s="997"/>
      <c r="J43" s="592"/>
      <c r="K43" s="592"/>
      <c r="L43" s="592"/>
      <c r="M43" s="594"/>
      <c r="N43" s="998" t="s">
        <v>55</v>
      </c>
      <c r="O43" s="657" t="s">
        <v>55</v>
      </c>
      <c r="P43" s="658" t="s">
        <v>55</v>
      </c>
      <c r="Q43" s="659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8"/>
    </row>
    <row r="44" spans="1:47" s="626" customFormat="1" ht="33" customHeight="1" thickBot="1">
      <c r="A44" s="999"/>
      <c r="B44" s="670" t="s">
        <v>57</v>
      </c>
      <c r="C44" s="660"/>
      <c r="D44" s="661"/>
      <c r="E44" s="661"/>
      <c r="F44" s="662"/>
      <c r="G44" s="663"/>
      <c r="H44" s="660"/>
      <c r="I44" s="799"/>
      <c r="J44" s="791"/>
      <c r="K44" s="791"/>
      <c r="L44" s="791"/>
      <c r="M44" s="1000"/>
      <c r="N44" s="790"/>
      <c r="O44" s="664"/>
      <c r="P44" s="665"/>
      <c r="Q44" s="666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8"/>
    </row>
    <row r="45" spans="1:48" s="6" customFormat="1" ht="22.5" customHeight="1" thickBot="1">
      <c r="A45" s="1243" t="s">
        <v>220</v>
      </c>
      <c r="B45" s="1244"/>
      <c r="C45" s="1244"/>
      <c r="D45" s="1244"/>
      <c r="E45" s="1244"/>
      <c r="F45" s="1244"/>
      <c r="G45" s="1244"/>
      <c r="H45" s="1244"/>
      <c r="I45" s="1244"/>
      <c r="J45" s="1244"/>
      <c r="K45" s="1244"/>
      <c r="L45" s="1244"/>
      <c r="M45" s="1244"/>
      <c r="N45" s="1244"/>
      <c r="O45" s="1244"/>
      <c r="P45" s="1244"/>
      <c r="Q45" s="1244"/>
      <c r="R45" s="1244"/>
      <c r="S45" s="1244"/>
      <c r="T45" s="1244"/>
      <c r="U45" s="1244"/>
      <c r="V45" s="1244"/>
      <c r="W45" s="1244"/>
      <c r="X45" s="1244"/>
      <c r="Y45" s="1244"/>
      <c r="Z45" s="1244"/>
      <c r="AA45" s="1244"/>
      <c r="AB45" s="1244"/>
      <c r="AC45" s="1244"/>
      <c r="AD45" s="1244"/>
      <c r="AE45" s="1244"/>
      <c r="AF45" s="1244"/>
      <c r="AG45" s="1244"/>
      <c r="AH45" s="1244"/>
      <c r="AI45" s="1244"/>
      <c r="AJ45" s="1244"/>
      <c r="AK45" s="1244"/>
      <c r="AL45" s="1244"/>
      <c r="AM45" s="1244"/>
      <c r="AN45" s="1244"/>
      <c r="AO45" s="1244"/>
      <c r="AP45" s="1244"/>
      <c r="AQ45" s="1244"/>
      <c r="AR45" s="1244"/>
      <c r="AS45" s="1244"/>
      <c r="AT45" s="1244"/>
      <c r="AU45" s="1246"/>
      <c r="AV45" s="683"/>
    </row>
    <row r="46" spans="1:48" s="6" customFormat="1" ht="18" customHeight="1" thickBot="1">
      <c r="A46" s="1280" t="s">
        <v>305</v>
      </c>
      <c r="B46" s="1281"/>
      <c r="C46" s="1281"/>
      <c r="D46" s="1281"/>
      <c r="E46" s="1281"/>
      <c r="F46" s="1281"/>
      <c r="G46" s="1281"/>
      <c r="H46" s="1281"/>
      <c r="I46" s="1281"/>
      <c r="J46" s="1281"/>
      <c r="K46" s="1281"/>
      <c r="L46" s="1281"/>
      <c r="M46" s="1281"/>
      <c r="N46" s="1275"/>
      <c r="O46" s="1275"/>
      <c r="P46" s="1275"/>
      <c r="Q46" s="1281"/>
      <c r="R46" s="1281"/>
      <c r="S46" s="1281"/>
      <c r="T46" s="1281"/>
      <c r="U46" s="1281"/>
      <c r="V46" s="1281"/>
      <c r="W46" s="1281"/>
      <c r="X46" s="1281"/>
      <c r="Y46" s="1281"/>
      <c r="Z46" s="1281"/>
      <c r="AA46" s="1281"/>
      <c r="AB46" s="1281"/>
      <c r="AC46" s="1281"/>
      <c r="AD46" s="1281"/>
      <c r="AE46" s="1281"/>
      <c r="AF46" s="1281"/>
      <c r="AG46" s="1281"/>
      <c r="AH46" s="1281"/>
      <c r="AI46" s="1281"/>
      <c r="AJ46" s="1281"/>
      <c r="AK46" s="1281"/>
      <c r="AL46" s="1281"/>
      <c r="AM46" s="1281"/>
      <c r="AN46" s="1281"/>
      <c r="AO46" s="1281"/>
      <c r="AP46" s="1281"/>
      <c r="AQ46" s="1281"/>
      <c r="AR46" s="1281"/>
      <c r="AS46" s="1281"/>
      <c r="AT46" s="1281"/>
      <c r="AU46" s="1282"/>
      <c r="AV46" s="683"/>
    </row>
    <row r="47" spans="1:48" s="6" customFormat="1" ht="37.5" customHeight="1">
      <c r="A47" s="772" t="s">
        <v>241</v>
      </c>
      <c r="B47" s="766" t="s">
        <v>269</v>
      </c>
      <c r="C47" s="804"/>
      <c r="D47" s="805"/>
      <c r="E47" s="805"/>
      <c r="F47" s="806"/>
      <c r="G47" s="671">
        <f>G48+G49</f>
        <v>5</v>
      </c>
      <c r="H47" s="672">
        <f>H48+H49</f>
        <v>150</v>
      </c>
      <c r="I47" s="673">
        <f>I48+I49</f>
        <v>57</v>
      </c>
      <c r="J47" s="673">
        <f>J48+J49</f>
        <v>33</v>
      </c>
      <c r="K47" s="673">
        <f>K48+K49</f>
        <v>24</v>
      </c>
      <c r="L47" s="673"/>
      <c r="M47" s="674">
        <f>M48+M49</f>
        <v>93</v>
      </c>
      <c r="N47" s="675"/>
      <c r="O47" s="676"/>
      <c r="P47" s="677"/>
      <c r="Q47" s="678"/>
      <c r="R47" s="679"/>
      <c r="S47" s="680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2"/>
      <c r="AV47" s="683"/>
    </row>
    <row r="48" spans="1:48" s="699" customFormat="1" ht="33" customHeight="1">
      <c r="A48" s="684" t="s">
        <v>285</v>
      </c>
      <c r="B48" s="767" t="s">
        <v>270</v>
      </c>
      <c r="C48" s="813"/>
      <c r="D48" s="686" t="s">
        <v>258</v>
      </c>
      <c r="E48" s="686"/>
      <c r="F48" s="687"/>
      <c r="G48" s="688">
        <v>2.5</v>
      </c>
      <c r="H48" s="689">
        <f aca="true" t="shared" si="12" ref="H48:H54">G48*30</f>
        <v>75</v>
      </c>
      <c r="I48" s="690">
        <f>K48+J48</f>
        <v>30</v>
      </c>
      <c r="J48" s="690">
        <v>15</v>
      </c>
      <c r="K48" s="690">
        <v>15</v>
      </c>
      <c r="L48" s="690"/>
      <c r="M48" s="691">
        <f>H48-I48</f>
        <v>45</v>
      </c>
      <c r="N48" s="692">
        <v>2</v>
      </c>
      <c r="O48" s="693"/>
      <c r="P48" s="694"/>
      <c r="Q48" s="689"/>
      <c r="R48" s="690"/>
      <c r="S48" s="695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6"/>
      <c r="AS48" s="696"/>
      <c r="AT48" s="696"/>
      <c r="AU48" s="697"/>
      <c r="AV48" s="698">
        <f>I48/H48</f>
        <v>0.4</v>
      </c>
    </row>
    <row r="49" spans="1:48" s="699" customFormat="1" ht="31.5">
      <c r="A49" s="684" t="s">
        <v>286</v>
      </c>
      <c r="B49" s="767" t="s">
        <v>271</v>
      </c>
      <c r="C49" s="689">
        <v>2</v>
      </c>
      <c r="D49" s="690"/>
      <c r="E49" s="690"/>
      <c r="F49" s="700"/>
      <c r="G49" s="688">
        <v>2.5</v>
      </c>
      <c r="H49" s="689">
        <f t="shared" si="12"/>
        <v>75</v>
      </c>
      <c r="I49" s="690">
        <f>K49+J49</f>
        <v>27</v>
      </c>
      <c r="J49" s="690">
        <v>18</v>
      </c>
      <c r="K49" s="690">
        <v>9</v>
      </c>
      <c r="L49" s="690"/>
      <c r="M49" s="691">
        <f>H49-I49</f>
        <v>48</v>
      </c>
      <c r="N49" s="701"/>
      <c r="O49" s="702">
        <v>2</v>
      </c>
      <c r="P49" s="703">
        <v>1</v>
      </c>
      <c r="Q49" s="704"/>
      <c r="R49" s="705"/>
      <c r="S49" s="705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696"/>
      <c r="AP49" s="696"/>
      <c r="AQ49" s="696"/>
      <c r="AR49" s="696"/>
      <c r="AS49" s="696"/>
      <c r="AT49" s="696"/>
      <c r="AU49" s="697"/>
      <c r="AV49" s="698">
        <f>I49/H49</f>
        <v>0.36</v>
      </c>
    </row>
    <row r="50" spans="1:48" s="699" customFormat="1" ht="31.5">
      <c r="A50" s="728" t="s">
        <v>244</v>
      </c>
      <c r="B50" s="803" t="s">
        <v>265</v>
      </c>
      <c r="C50" s="732"/>
      <c r="D50" s="305"/>
      <c r="E50" s="305"/>
      <c r="F50" s="775"/>
      <c r="G50" s="778">
        <f>G51+G52</f>
        <v>6.5</v>
      </c>
      <c r="H50" s="787">
        <f t="shared" si="12"/>
        <v>195</v>
      </c>
      <c r="I50" s="783">
        <f>SUM(I51:I52)</f>
        <v>78</v>
      </c>
      <c r="J50" s="783">
        <f>SUM(J51:J52)</f>
        <v>30</v>
      </c>
      <c r="K50" s="783">
        <f>SUM(K51:K52)</f>
        <v>0</v>
      </c>
      <c r="L50" s="783">
        <f>SUM(L51:L52)</f>
        <v>48</v>
      </c>
      <c r="M50" s="795">
        <f>SUM(M51:M52)</f>
        <v>117</v>
      </c>
      <c r="N50" s="593"/>
      <c r="O50" s="592"/>
      <c r="P50" s="798"/>
      <c r="Q50" s="653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8"/>
    </row>
    <row r="51" spans="1:48" s="699" customFormat="1" ht="31.5">
      <c r="A51" s="595" t="s">
        <v>287</v>
      </c>
      <c r="B51" s="685" t="s">
        <v>265</v>
      </c>
      <c r="C51" s="733">
        <v>1</v>
      </c>
      <c r="D51" s="354"/>
      <c r="E51" s="354"/>
      <c r="F51" s="776"/>
      <c r="G51" s="779">
        <v>5</v>
      </c>
      <c r="H51" s="789">
        <f t="shared" si="12"/>
        <v>150</v>
      </c>
      <c r="I51" s="592">
        <f>SUM(J51+K51+L51)</f>
        <v>60</v>
      </c>
      <c r="J51" s="592">
        <v>30</v>
      </c>
      <c r="K51" s="592"/>
      <c r="L51" s="592">
        <v>30</v>
      </c>
      <c r="M51" s="793">
        <f>H51-I51</f>
        <v>90</v>
      </c>
      <c r="N51" s="734">
        <f>I51/15</f>
        <v>4</v>
      </c>
      <c r="O51" s="735"/>
      <c r="P51" s="736"/>
      <c r="Q51" s="797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5"/>
      <c r="AV51" s="698"/>
    </row>
    <row r="52" spans="1:48" s="699" customFormat="1" ht="39" customHeight="1">
      <c r="A52" s="595" t="s">
        <v>288</v>
      </c>
      <c r="B52" s="685" t="s">
        <v>266</v>
      </c>
      <c r="C52" s="737"/>
      <c r="D52" s="738"/>
      <c r="E52" s="738" t="s">
        <v>284</v>
      </c>
      <c r="F52" s="777"/>
      <c r="G52" s="882">
        <v>1.5</v>
      </c>
      <c r="H52" s="789">
        <f t="shared" si="12"/>
        <v>45</v>
      </c>
      <c r="I52" s="592">
        <f>J52+K52+L52</f>
        <v>18</v>
      </c>
      <c r="J52" s="592"/>
      <c r="K52" s="592"/>
      <c r="L52" s="592">
        <v>18</v>
      </c>
      <c r="M52" s="793">
        <f>H52-I52</f>
        <v>27</v>
      </c>
      <c r="N52" s="734"/>
      <c r="O52" s="997">
        <v>1</v>
      </c>
      <c r="P52" s="727">
        <v>1</v>
      </c>
      <c r="Q52" s="797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8"/>
    </row>
    <row r="53" spans="1:48" s="699" customFormat="1" ht="34.5" customHeight="1">
      <c r="A53" s="684" t="s">
        <v>245</v>
      </c>
      <c r="B53" s="770" t="s">
        <v>281</v>
      </c>
      <c r="C53" s="689"/>
      <c r="D53" s="690">
        <v>2</v>
      </c>
      <c r="E53" s="690"/>
      <c r="F53" s="808"/>
      <c r="G53" s="638">
        <v>3</v>
      </c>
      <c r="H53" s="1004">
        <f t="shared" si="12"/>
        <v>90</v>
      </c>
      <c r="I53" s="1005">
        <f>J53+K53+L53</f>
        <v>36</v>
      </c>
      <c r="J53" s="1005">
        <v>18</v>
      </c>
      <c r="K53" s="1005"/>
      <c r="L53" s="1005">
        <v>18</v>
      </c>
      <c r="M53" s="1006">
        <v>54</v>
      </c>
      <c r="N53" s="1007"/>
      <c r="O53" s="1008">
        <v>2</v>
      </c>
      <c r="P53" s="1009">
        <v>2</v>
      </c>
      <c r="Q53" s="704"/>
      <c r="R53" s="705"/>
      <c r="S53" s="705"/>
      <c r="T53" s="696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696"/>
      <c r="AH53" s="696"/>
      <c r="AI53" s="696"/>
      <c r="AJ53" s="696"/>
      <c r="AK53" s="696"/>
      <c r="AL53" s="696"/>
      <c r="AM53" s="696"/>
      <c r="AN53" s="696"/>
      <c r="AO53" s="696"/>
      <c r="AP53" s="696"/>
      <c r="AQ53" s="696"/>
      <c r="AR53" s="696"/>
      <c r="AS53" s="696"/>
      <c r="AT53" s="696"/>
      <c r="AU53" s="697"/>
      <c r="AV53" s="698"/>
    </row>
    <row r="54" spans="1:48" s="699" customFormat="1" ht="39" customHeight="1">
      <c r="A54" s="595" t="s">
        <v>278</v>
      </c>
      <c r="B54" s="800" t="s">
        <v>302</v>
      </c>
      <c r="C54" s="723"/>
      <c r="D54" s="724">
        <v>2</v>
      </c>
      <c r="E54" s="724"/>
      <c r="F54" s="773"/>
      <c r="G54" s="778">
        <v>3.5</v>
      </c>
      <c r="H54" s="787">
        <f t="shared" si="12"/>
        <v>105</v>
      </c>
      <c r="I54" s="596">
        <f>J54+K54+L54</f>
        <v>36</v>
      </c>
      <c r="J54" s="596">
        <v>18</v>
      </c>
      <c r="K54" s="596"/>
      <c r="L54" s="596">
        <v>18</v>
      </c>
      <c r="M54" s="792">
        <f>H54-I54</f>
        <v>69</v>
      </c>
      <c r="N54" s="593"/>
      <c r="O54" s="592">
        <v>2</v>
      </c>
      <c r="P54" s="594">
        <v>2</v>
      </c>
      <c r="Q54" s="653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5"/>
      <c r="AV54" s="698"/>
    </row>
    <row r="55" spans="1:48" s="699" customFormat="1" ht="19.5" customHeight="1">
      <c r="A55" s="684" t="s">
        <v>279</v>
      </c>
      <c r="B55" s="768" t="s">
        <v>272</v>
      </c>
      <c r="C55" s="807"/>
      <c r="D55" s="690"/>
      <c r="E55" s="690"/>
      <c r="F55" s="691"/>
      <c r="G55" s="707">
        <f>G56+G57+G58</f>
        <v>7.5</v>
      </c>
      <c r="H55" s="708">
        <f aca="true" t="shared" si="13" ref="H55:M55">H56+H57+H58</f>
        <v>225</v>
      </c>
      <c r="I55" s="709">
        <f t="shared" si="13"/>
        <v>93</v>
      </c>
      <c r="J55" s="709">
        <f t="shared" si="13"/>
        <v>42</v>
      </c>
      <c r="K55" s="709">
        <f t="shared" si="13"/>
        <v>0</v>
      </c>
      <c r="L55" s="709">
        <f t="shared" si="13"/>
        <v>51</v>
      </c>
      <c r="M55" s="710">
        <f t="shared" si="13"/>
        <v>129</v>
      </c>
      <c r="N55" s="711"/>
      <c r="O55" s="712"/>
      <c r="P55" s="713"/>
      <c r="Q55" s="689"/>
      <c r="R55" s="690"/>
      <c r="S55" s="690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6"/>
      <c r="AT55" s="696"/>
      <c r="AU55" s="697"/>
      <c r="AV55" s="698">
        <f aca="true" t="shared" si="14" ref="AV55:AV64">I55/H55</f>
        <v>0.41333333333333333</v>
      </c>
    </row>
    <row r="56" spans="1:51" s="699" customFormat="1" ht="26.25" customHeight="1">
      <c r="A56" s="684" t="s">
        <v>315</v>
      </c>
      <c r="B56" s="769" t="s">
        <v>272</v>
      </c>
      <c r="C56" s="807"/>
      <c r="D56" s="690"/>
      <c r="E56" s="690"/>
      <c r="F56" s="691"/>
      <c r="G56" s="688">
        <v>3</v>
      </c>
      <c r="H56" s="689">
        <f>G56*30</f>
        <v>90</v>
      </c>
      <c r="I56" s="690">
        <f>J56+L56</f>
        <v>30</v>
      </c>
      <c r="J56" s="690">
        <v>15</v>
      </c>
      <c r="K56" s="690"/>
      <c r="L56" s="690">
        <v>15</v>
      </c>
      <c r="M56" s="691">
        <f>H56-I56</f>
        <v>60</v>
      </c>
      <c r="N56" s="711">
        <v>2</v>
      </c>
      <c r="O56" s="712"/>
      <c r="P56" s="713"/>
      <c r="Q56" s="689"/>
      <c r="R56" s="690"/>
      <c r="S56" s="690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6"/>
      <c r="AL56" s="696"/>
      <c r="AM56" s="696"/>
      <c r="AN56" s="696"/>
      <c r="AO56" s="696"/>
      <c r="AP56" s="696"/>
      <c r="AQ56" s="696"/>
      <c r="AR56" s="696"/>
      <c r="AS56" s="696"/>
      <c r="AT56" s="696"/>
      <c r="AU56" s="697"/>
      <c r="AV56" s="698">
        <f t="shared" si="14"/>
        <v>0.3333333333333333</v>
      </c>
      <c r="AY56" s="699" t="e">
        <f>O49+O57+#REF!+#REF!+O64</f>
        <v>#REF!</v>
      </c>
    </row>
    <row r="57" spans="1:48" s="699" customFormat="1" ht="26.25" customHeight="1">
      <c r="A57" s="684" t="s">
        <v>316</v>
      </c>
      <c r="B57" s="769" t="s">
        <v>272</v>
      </c>
      <c r="C57" s="689">
        <v>2</v>
      </c>
      <c r="D57" s="690"/>
      <c r="E57" s="690"/>
      <c r="F57" s="808"/>
      <c r="G57" s="688">
        <v>3.5</v>
      </c>
      <c r="H57" s="689">
        <f>G57*30</f>
        <v>105</v>
      </c>
      <c r="I57" s="690">
        <f>J57+L57</f>
        <v>45</v>
      </c>
      <c r="J57" s="690">
        <v>27</v>
      </c>
      <c r="K57" s="690"/>
      <c r="L57" s="690">
        <v>18</v>
      </c>
      <c r="M57" s="691">
        <v>48</v>
      </c>
      <c r="N57" s="701"/>
      <c r="O57" s="714">
        <v>3</v>
      </c>
      <c r="P57" s="715">
        <v>2</v>
      </c>
      <c r="Q57" s="704"/>
      <c r="R57" s="705"/>
      <c r="S57" s="705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7"/>
      <c r="AV57" s="698">
        <f t="shared" si="14"/>
        <v>0.42857142857142855</v>
      </c>
    </row>
    <row r="58" spans="1:48" s="699" customFormat="1" ht="25.5" customHeight="1">
      <c r="A58" s="684" t="s">
        <v>317</v>
      </c>
      <c r="B58" s="769" t="s">
        <v>273</v>
      </c>
      <c r="C58" s="689"/>
      <c r="D58" s="690"/>
      <c r="E58" s="690">
        <v>2</v>
      </c>
      <c r="F58" s="808"/>
      <c r="G58" s="688">
        <v>1</v>
      </c>
      <c r="H58" s="689">
        <f>G58*30</f>
        <v>30</v>
      </c>
      <c r="I58" s="690">
        <f>J58+L58</f>
        <v>18</v>
      </c>
      <c r="J58" s="690"/>
      <c r="K58" s="690"/>
      <c r="L58" s="690">
        <v>18</v>
      </c>
      <c r="M58" s="691">
        <v>21</v>
      </c>
      <c r="N58" s="716"/>
      <c r="O58" s="717">
        <v>1</v>
      </c>
      <c r="P58" s="718">
        <v>1</v>
      </c>
      <c r="Q58" s="704"/>
      <c r="R58" s="705"/>
      <c r="S58" s="705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6"/>
      <c r="AT58" s="696"/>
      <c r="AU58" s="697"/>
      <c r="AV58" s="698">
        <f t="shared" si="14"/>
        <v>0.6</v>
      </c>
    </row>
    <row r="59" spans="1:50" s="699" customFormat="1" ht="33" customHeight="1">
      <c r="A59" s="595" t="s">
        <v>289</v>
      </c>
      <c r="B59" s="800" t="s">
        <v>283</v>
      </c>
      <c r="C59" s="723">
        <v>2</v>
      </c>
      <c r="D59" s="724"/>
      <c r="E59" s="724"/>
      <c r="F59" s="773"/>
      <c r="G59" s="778">
        <v>3.5</v>
      </c>
      <c r="H59" s="787">
        <f>G59*30</f>
        <v>105</v>
      </c>
      <c r="I59" s="596">
        <f>SUM(J59:L59)</f>
        <v>36</v>
      </c>
      <c r="J59" s="596">
        <v>18</v>
      </c>
      <c r="K59" s="596">
        <v>18</v>
      </c>
      <c r="L59" s="596"/>
      <c r="M59" s="792">
        <f>H59-I59</f>
        <v>69</v>
      </c>
      <c r="N59" s="593"/>
      <c r="O59" s="592">
        <v>2</v>
      </c>
      <c r="P59" s="594">
        <v>2</v>
      </c>
      <c r="Q59" s="653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5"/>
      <c r="AV59" s="698"/>
      <c r="AX59" s="699" t="s">
        <v>330</v>
      </c>
    </row>
    <row r="60" spans="1:50" s="699" customFormat="1" ht="33" customHeight="1">
      <c r="A60" s="684" t="s">
        <v>290</v>
      </c>
      <c r="B60" s="770" t="s">
        <v>274</v>
      </c>
      <c r="C60" s="689"/>
      <c r="D60" s="690">
        <v>2</v>
      </c>
      <c r="E60" s="690"/>
      <c r="F60" s="808"/>
      <c r="G60" s="707">
        <v>3</v>
      </c>
      <c r="H60" s="639">
        <v>90</v>
      </c>
      <c r="I60" s="695">
        <v>36</v>
      </c>
      <c r="J60" s="695">
        <v>18</v>
      </c>
      <c r="K60" s="695"/>
      <c r="L60" s="695">
        <v>18</v>
      </c>
      <c r="M60" s="706">
        <v>54</v>
      </c>
      <c r="N60" s="716"/>
      <c r="O60" s="717">
        <v>2</v>
      </c>
      <c r="P60" s="718">
        <v>2</v>
      </c>
      <c r="Q60" s="704"/>
      <c r="R60" s="705"/>
      <c r="S60" s="705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7"/>
      <c r="AV60" s="698"/>
      <c r="AX60" s="699" t="s">
        <v>314</v>
      </c>
    </row>
    <row r="61" spans="1:50" s="699" customFormat="1" ht="33" customHeight="1">
      <c r="A61" s="728" t="s">
        <v>291</v>
      </c>
      <c r="B61" s="802" t="s">
        <v>282</v>
      </c>
      <c r="C61" s="729"/>
      <c r="D61" s="730">
        <v>2</v>
      </c>
      <c r="E61" s="730"/>
      <c r="F61" s="774"/>
      <c r="G61" s="780">
        <v>3.5</v>
      </c>
      <c r="H61" s="788">
        <f>G61*30</f>
        <v>105</v>
      </c>
      <c r="I61" s="731">
        <f>SUM(J61:L61)</f>
        <v>36</v>
      </c>
      <c r="J61" s="782">
        <v>18</v>
      </c>
      <c r="K61" s="782"/>
      <c r="L61" s="782">
        <v>18</v>
      </c>
      <c r="M61" s="794">
        <f>H61-I61</f>
        <v>69</v>
      </c>
      <c r="N61" s="725"/>
      <c r="O61" s="726">
        <v>2</v>
      </c>
      <c r="P61" s="727">
        <v>2</v>
      </c>
      <c r="Q61" s="796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90"/>
      <c r="AV61" s="698"/>
      <c r="AX61" s="699" t="s">
        <v>331</v>
      </c>
    </row>
    <row r="62" spans="1:48" s="699" customFormat="1" ht="33" customHeight="1">
      <c r="A62" s="684" t="s">
        <v>292</v>
      </c>
      <c r="B62" s="770" t="s">
        <v>275</v>
      </c>
      <c r="C62" s="689"/>
      <c r="D62" s="690"/>
      <c r="E62" s="690"/>
      <c r="F62" s="808"/>
      <c r="G62" s="707">
        <f>G63+G64</f>
        <v>5</v>
      </c>
      <c r="H62" s="708">
        <f aca="true" t="shared" si="15" ref="H62:M62">H63+H64</f>
        <v>150</v>
      </c>
      <c r="I62" s="709">
        <f t="shared" si="15"/>
        <v>57</v>
      </c>
      <c r="J62" s="709">
        <f t="shared" si="15"/>
        <v>15</v>
      </c>
      <c r="K62" s="709">
        <f t="shared" si="15"/>
        <v>0</v>
      </c>
      <c r="L62" s="709">
        <f t="shared" si="15"/>
        <v>42</v>
      </c>
      <c r="M62" s="710">
        <f t="shared" si="15"/>
        <v>93</v>
      </c>
      <c r="N62" s="716"/>
      <c r="O62" s="717"/>
      <c r="P62" s="718"/>
      <c r="Q62" s="704"/>
      <c r="R62" s="705"/>
      <c r="S62" s="705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7"/>
      <c r="AV62" s="698">
        <f t="shared" si="14"/>
        <v>0.38</v>
      </c>
    </row>
    <row r="63" spans="1:48" s="699" customFormat="1" ht="33" customHeight="1">
      <c r="A63" s="684" t="s">
        <v>318</v>
      </c>
      <c r="B63" s="769" t="s">
        <v>276</v>
      </c>
      <c r="C63" s="689"/>
      <c r="D63" s="690">
        <v>1</v>
      </c>
      <c r="E63" s="690"/>
      <c r="F63" s="808"/>
      <c r="G63" s="688">
        <v>2.5</v>
      </c>
      <c r="H63" s="689">
        <f>G63*30</f>
        <v>75</v>
      </c>
      <c r="I63" s="690">
        <f>J63+L63</f>
        <v>30</v>
      </c>
      <c r="J63" s="690">
        <v>15</v>
      </c>
      <c r="K63" s="690"/>
      <c r="L63" s="690">
        <v>15</v>
      </c>
      <c r="M63" s="691">
        <f>H63-I63</f>
        <v>45</v>
      </c>
      <c r="N63" s="716">
        <v>2</v>
      </c>
      <c r="O63" s="717"/>
      <c r="P63" s="718"/>
      <c r="Q63" s="704"/>
      <c r="R63" s="705"/>
      <c r="S63" s="705"/>
      <c r="T63" s="696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6"/>
      <c r="AH63" s="696"/>
      <c r="AI63" s="696"/>
      <c r="AJ63" s="696"/>
      <c r="AK63" s="696"/>
      <c r="AL63" s="696"/>
      <c r="AM63" s="696"/>
      <c r="AN63" s="696"/>
      <c r="AO63" s="696"/>
      <c r="AP63" s="696"/>
      <c r="AQ63" s="696"/>
      <c r="AR63" s="696"/>
      <c r="AS63" s="696"/>
      <c r="AT63" s="696"/>
      <c r="AU63" s="697"/>
      <c r="AV63" s="698">
        <f t="shared" si="14"/>
        <v>0.4</v>
      </c>
    </row>
    <row r="64" spans="1:52" s="699" customFormat="1" ht="33" customHeight="1">
      <c r="A64" s="684" t="s">
        <v>319</v>
      </c>
      <c r="B64" s="1010" t="s">
        <v>277</v>
      </c>
      <c r="C64" s="689">
        <v>2</v>
      </c>
      <c r="D64" s="690"/>
      <c r="E64" s="690"/>
      <c r="F64" s="808"/>
      <c r="G64" s="688">
        <v>2.5</v>
      </c>
      <c r="H64" s="689">
        <f>G64*30</f>
        <v>75</v>
      </c>
      <c r="I64" s="690">
        <f>J64+K64+L64</f>
        <v>27</v>
      </c>
      <c r="J64" s="690"/>
      <c r="K64" s="690"/>
      <c r="L64" s="690">
        <v>27</v>
      </c>
      <c r="M64" s="691">
        <f>H64-I64</f>
        <v>48</v>
      </c>
      <c r="N64" s="701"/>
      <c r="O64" s="714">
        <v>2</v>
      </c>
      <c r="P64" s="715">
        <v>1</v>
      </c>
      <c r="Q64" s="704"/>
      <c r="R64" s="705"/>
      <c r="S64" s="705"/>
      <c r="T64" s="696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6"/>
      <c r="AH64" s="696"/>
      <c r="AI64" s="696"/>
      <c r="AJ64" s="696"/>
      <c r="AK64" s="696"/>
      <c r="AL64" s="696"/>
      <c r="AM64" s="696"/>
      <c r="AN64" s="696"/>
      <c r="AO64" s="696"/>
      <c r="AP64" s="696"/>
      <c r="AQ64" s="696"/>
      <c r="AR64" s="696"/>
      <c r="AS64" s="696"/>
      <c r="AT64" s="696"/>
      <c r="AU64" s="697"/>
      <c r="AV64" s="698">
        <f t="shared" si="14"/>
        <v>0.36</v>
      </c>
      <c r="AY64" s="698" t="e">
        <f>G62+#REF!+#REF!+#REF!+G55+G47</f>
        <v>#REF!</v>
      </c>
      <c r="AZ64" s="699">
        <f>N63+N56+N48</f>
        <v>6</v>
      </c>
    </row>
    <row r="65" spans="1:50" s="6" customFormat="1" ht="33.75" customHeight="1">
      <c r="A65" s="771" t="s">
        <v>293</v>
      </c>
      <c r="B65" s="720" t="s">
        <v>300</v>
      </c>
      <c r="C65" s="1011"/>
      <c r="D65" s="1012">
        <v>1</v>
      </c>
      <c r="E65" s="1012"/>
      <c r="F65" s="1013"/>
      <c r="G65" s="1014">
        <v>3</v>
      </c>
      <c r="H65" s="1015">
        <f>G65*30</f>
        <v>90</v>
      </c>
      <c r="I65" s="968">
        <f>SUM(J65:L65)</f>
        <v>30</v>
      </c>
      <c r="J65" s="968">
        <v>15</v>
      </c>
      <c r="K65" s="968">
        <v>15</v>
      </c>
      <c r="L65" s="968"/>
      <c r="M65" s="1016">
        <f>H65-I65</f>
        <v>60</v>
      </c>
      <c r="N65" s="1017">
        <f>I65/15</f>
        <v>2</v>
      </c>
      <c r="O65" s="971"/>
      <c r="P65" s="1018"/>
      <c r="Q65" s="996"/>
      <c r="R65" s="1019"/>
      <c r="S65" s="1019"/>
      <c r="T65" s="1019"/>
      <c r="U65" s="1019"/>
      <c r="V65" s="1019"/>
      <c r="W65" s="1019"/>
      <c r="X65" s="1019"/>
      <c r="Y65" s="1019"/>
      <c r="Z65" s="1019"/>
      <c r="AA65" s="1019"/>
      <c r="AB65" s="1019"/>
      <c r="AC65" s="1019"/>
      <c r="AD65" s="1019"/>
      <c r="AE65" s="1019"/>
      <c r="AF65" s="1019"/>
      <c r="AG65" s="1019"/>
      <c r="AH65" s="1019"/>
      <c r="AI65" s="1019"/>
      <c r="AJ65" s="1019"/>
      <c r="AK65" s="1019"/>
      <c r="AL65" s="1019"/>
      <c r="AM65" s="1019"/>
      <c r="AN65" s="1019"/>
      <c r="AO65" s="1019"/>
      <c r="AP65" s="1019"/>
      <c r="AQ65" s="1019"/>
      <c r="AR65" s="1019"/>
      <c r="AS65" s="1019"/>
      <c r="AT65" s="1019"/>
      <c r="AU65" s="1020"/>
      <c r="AV65" s="698"/>
      <c r="AX65" s="6" t="s">
        <v>330</v>
      </c>
    </row>
    <row r="66" spans="1:50" s="6" customFormat="1" ht="33.75" customHeight="1" thickBot="1">
      <c r="A66" s="595" t="s">
        <v>294</v>
      </c>
      <c r="B66" s="801" t="s">
        <v>264</v>
      </c>
      <c r="C66" s="723"/>
      <c r="D66" s="724">
        <v>2</v>
      </c>
      <c r="E66" s="724"/>
      <c r="F66" s="773"/>
      <c r="G66" s="778">
        <v>3.5</v>
      </c>
      <c r="H66" s="787">
        <f>G66*30</f>
        <v>105</v>
      </c>
      <c r="I66" s="596">
        <f>SUM(J66:L66)</f>
        <v>36</v>
      </c>
      <c r="J66" s="596">
        <v>18</v>
      </c>
      <c r="K66" s="596"/>
      <c r="L66" s="596">
        <v>18</v>
      </c>
      <c r="M66" s="792">
        <f>H66-I66</f>
        <v>69</v>
      </c>
      <c r="N66" s="593"/>
      <c r="O66" s="592">
        <v>2</v>
      </c>
      <c r="P66" s="594">
        <v>2</v>
      </c>
      <c r="Q66" s="653"/>
      <c r="R66" s="584"/>
      <c r="S66" s="584"/>
      <c r="T66" s="584"/>
      <c r="U66" s="584"/>
      <c r="V66" s="584"/>
      <c r="W66" s="584"/>
      <c r="X66" s="584"/>
      <c r="Y66" s="584"/>
      <c r="Z66" s="584"/>
      <c r="AA66" s="584"/>
      <c r="AB66" s="584"/>
      <c r="AC66" s="584"/>
      <c r="AD66" s="584"/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4"/>
      <c r="AU66" s="585"/>
      <c r="AV66" s="698">
        <f>I66/H66</f>
        <v>0.34285714285714286</v>
      </c>
      <c r="AX66" s="6" t="s">
        <v>330</v>
      </c>
    </row>
    <row r="67" spans="1:47" s="6" customFormat="1" ht="18" customHeight="1" thickBot="1">
      <c r="A67" s="1271" t="s">
        <v>236</v>
      </c>
      <c r="B67" s="1273"/>
      <c r="C67" s="1271"/>
      <c r="D67" s="1272"/>
      <c r="E67" s="1272"/>
      <c r="F67" s="1273"/>
      <c r="G67" s="740">
        <f>G50+G54+G59+G61+G65+G66</f>
        <v>23.5</v>
      </c>
      <c r="H67" s="785">
        <f>G67*30</f>
        <v>705</v>
      </c>
      <c r="I67" s="741">
        <f>I50+I54+I59+I61+I65+I66</f>
        <v>252</v>
      </c>
      <c r="J67" s="741">
        <f aca="true" t="shared" si="16" ref="J67:P67">J50+J54+J59+J61+J65+J66</f>
        <v>117</v>
      </c>
      <c r="K67" s="741">
        <f t="shared" si="16"/>
        <v>33</v>
      </c>
      <c r="L67" s="741">
        <f t="shared" si="16"/>
        <v>102</v>
      </c>
      <c r="M67" s="741">
        <f t="shared" si="16"/>
        <v>453</v>
      </c>
      <c r="N67" s="741">
        <f t="shared" si="16"/>
        <v>2</v>
      </c>
      <c r="O67" s="741">
        <f t="shared" si="16"/>
        <v>8</v>
      </c>
      <c r="P67" s="741">
        <f t="shared" si="16"/>
        <v>8</v>
      </c>
      <c r="Q67" s="742"/>
      <c r="R67" s="743" t="e">
        <f>SUM(#REF!)+SUM(#REF!)</f>
        <v>#REF!</v>
      </c>
      <c r="S67" s="744" t="e">
        <f>SUM(#REF!)+SUM(#REF!)</f>
        <v>#REF!</v>
      </c>
      <c r="T67" s="744" t="e">
        <f>SUM(#REF!)+SUM(#REF!)</f>
        <v>#REF!</v>
      </c>
      <c r="U67" s="744" t="e">
        <f>SUM(#REF!)+SUM(#REF!)</f>
        <v>#REF!</v>
      </c>
      <c r="V67" s="744" t="e">
        <f>SUM(#REF!)+SUM(#REF!)</f>
        <v>#REF!</v>
      </c>
      <c r="W67" s="744" t="e">
        <f>SUM(#REF!)+SUM(#REF!)</f>
        <v>#REF!</v>
      </c>
      <c r="X67" s="744" t="e">
        <f>SUM(#REF!)+SUM(#REF!)</f>
        <v>#REF!</v>
      </c>
      <c r="Y67" s="744" t="e">
        <f>SUM(#REF!)+SUM(#REF!)</f>
        <v>#REF!</v>
      </c>
      <c r="Z67" s="744" t="e">
        <f>SUM(#REF!)+SUM(#REF!)</f>
        <v>#REF!</v>
      </c>
      <c r="AA67" s="744" t="e">
        <f>SUM(#REF!)+SUM(#REF!)</f>
        <v>#REF!</v>
      </c>
      <c r="AB67" s="744" t="e">
        <f>SUM(#REF!)+SUM(#REF!)</f>
        <v>#REF!</v>
      </c>
      <c r="AC67" s="744" t="e">
        <f>SUM(#REF!)+SUM(#REF!)</f>
        <v>#REF!</v>
      </c>
      <c r="AD67" s="744" t="e">
        <f>SUM(#REF!)+SUM(#REF!)</f>
        <v>#REF!</v>
      </c>
      <c r="AE67" s="744" t="e">
        <f>SUM(#REF!)+SUM(#REF!)</f>
        <v>#REF!</v>
      </c>
      <c r="AF67" s="744" t="e">
        <f>SUM(#REF!)+SUM(#REF!)</f>
        <v>#REF!</v>
      </c>
      <c r="AG67" s="744" t="e">
        <f>SUM(#REF!)+SUM(#REF!)</f>
        <v>#REF!</v>
      </c>
      <c r="AH67" s="744" t="e">
        <f>SUM(#REF!)+SUM(#REF!)</f>
        <v>#REF!</v>
      </c>
      <c r="AI67" s="744" t="e">
        <f>SUM(#REF!)+SUM(#REF!)</f>
        <v>#REF!</v>
      </c>
      <c r="AJ67" s="744" t="e">
        <f>SUM(#REF!)+SUM(#REF!)</f>
        <v>#REF!</v>
      </c>
      <c r="AK67" s="744" t="e">
        <f>SUM(#REF!)+SUM(#REF!)</f>
        <v>#REF!</v>
      </c>
      <c r="AL67" s="744" t="e">
        <f>SUM(#REF!)+SUM(#REF!)</f>
        <v>#REF!</v>
      </c>
      <c r="AM67" s="744" t="e">
        <f>SUM(#REF!)+SUM(#REF!)</f>
        <v>#REF!</v>
      </c>
      <c r="AN67" s="744" t="e">
        <f>SUM(#REF!)+SUM(#REF!)</f>
        <v>#REF!</v>
      </c>
      <c r="AO67" s="744" t="e">
        <f>SUM(#REF!)+SUM(#REF!)</f>
        <v>#REF!</v>
      </c>
      <c r="AP67" s="744" t="e">
        <f>SUM(#REF!)+SUM(#REF!)</f>
        <v>#REF!</v>
      </c>
      <c r="AQ67" s="744" t="e">
        <f>SUM(#REF!)+SUM(#REF!)</f>
        <v>#REF!</v>
      </c>
      <c r="AR67" s="744" t="e">
        <f>SUM(#REF!)+SUM(#REF!)</f>
        <v>#REF!</v>
      </c>
      <c r="AS67" s="744" t="e">
        <f>SUM(#REF!)+SUM(#REF!)</f>
        <v>#REF!</v>
      </c>
      <c r="AT67" s="744" t="e">
        <f>SUM(#REF!)+SUM(#REF!)</f>
        <v>#REF!</v>
      </c>
      <c r="AU67" s="745" t="e">
        <f>SUM(#REF!)+SUM(#REF!)</f>
        <v>#REF!</v>
      </c>
    </row>
    <row r="68" spans="1:47" s="461" customFormat="1" ht="21.75" customHeight="1" thickBot="1">
      <c r="A68" s="1247" t="s">
        <v>243</v>
      </c>
      <c r="B68" s="1248"/>
      <c r="C68" s="1301"/>
      <c r="D68" s="1302"/>
      <c r="E68" s="1302"/>
      <c r="F68" s="1303"/>
      <c r="G68" s="742">
        <f aca="true" t="shared" si="17" ref="G68:P68">G67+G42</f>
        <v>27.5</v>
      </c>
      <c r="H68" s="746">
        <f t="shared" si="17"/>
        <v>825</v>
      </c>
      <c r="I68" s="746">
        <f t="shared" si="17"/>
        <v>324</v>
      </c>
      <c r="J68" s="746">
        <f t="shared" si="17"/>
        <v>180</v>
      </c>
      <c r="K68" s="746">
        <f t="shared" si="17"/>
        <v>42</v>
      </c>
      <c r="L68" s="746">
        <f t="shared" si="17"/>
        <v>102</v>
      </c>
      <c r="M68" s="746">
        <f t="shared" si="17"/>
        <v>621</v>
      </c>
      <c r="N68" s="742">
        <f t="shared" si="17"/>
        <v>2</v>
      </c>
      <c r="O68" s="742">
        <f t="shared" si="17"/>
        <v>10</v>
      </c>
      <c r="P68" s="740">
        <f t="shared" si="17"/>
        <v>10</v>
      </c>
      <c r="Q68" s="742"/>
      <c r="R68" s="747" t="e">
        <f>SUM(#REF!)+SUM(#REF!)</f>
        <v>#REF!</v>
      </c>
      <c r="S68" s="748" t="e">
        <f>SUM(#REF!)+SUM(#REF!)</f>
        <v>#REF!</v>
      </c>
      <c r="T68" s="748" t="e">
        <f>SUM(#REF!)+SUM(#REF!)</f>
        <v>#REF!</v>
      </c>
      <c r="U68" s="748" t="e">
        <f>SUM(#REF!)+SUM(#REF!)</f>
        <v>#REF!</v>
      </c>
      <c r="V68" s="748" t="e">
        <f>SUM(#REF!)+SUM(#REF!)</f>
        <v>#REF!</v>
      </c>
      <c r="W68" s="748" t="e">
        <f>SUM(#REF!)+SUM(#REF!)</f>
        <v>#REF!</v>
      </c>
      <c r="X68" s="748" t="e">
        <f>SUM(#REF!)+SUM(#REF!)</f>
        <v>#REF!</v>
      </c>
      <c r="Y68" s="748" t="e">
        <f>SUM(#REF!)+SUM(#REF!)</f>
        <v>#REF!</v>
      </c>
      <c r="Z68" s="748" t="e">
        <f>SUM(#REF!)+SUM(#REF!)</f>
        <v>#REF!</v>
      </c>
      <c r="AA68" s="748" t="e">
        <f>SUM(#REF!)+SUM(#REF!)</f>
        <v>#REF!</v>
      </c>
      <c r="AB68" s="748" t="e">
        <f>SUM(#REF!)+SUM(#REF!)</f>
        <v>#REF!</v>
      </c>
      <c r="AC68" s="748" t="e">
        <f>SUM(#REF!)+SUM(#REF!)</f>
        <v>#REF!</v>
      </c>
      <c r="AD68" s="748" t="e">
        <f>SUM(#REF!)+SUM(#REF!)</f>
        <v>#REF!</v>
      </c>
      <c r="AE68" s="748" t="e">
        <f>SUM(#REF!)+SUM(#REF!)</f>
        <v>#REF!</v>
      </c>
      <c r="AF68" s="748" t="e">
        <f>SUM(#REF!)+SUM(#REF!)</f>
        <v>#REF!</v>
      </c>
      <c r="AG68" s="748" t="e">
        <f>SUM(#REF!)+SUM(#REF!)</f>
        <v>#REF!</v>
      </c>
      <c r="AH68" s="748" t="e">
        <f>SUM(#REF!)+SUM(#REF!)</f>
        <v>#REF!</v>
      </c>
      <c r="AI68" s="748" t="e">
        <f>SUM(#REF!)+SUM(#REF!)</f>
        <v>#REF!</v>
      </c>
      <c r="AJ68" s="748" t="e">
        <f>SUM(#REF!)+SUM(#REF!)</f>
        <v>#REF!</v>
      </c>
      <c r="AK68" s="748" t="e">
        <f>SUM(#REF!)+SUM(#REF!)</f>
        <v>#REF!</v>
      </c>
      <c r="AL68" s="748" t="e">
        <f>SUM(#REF!)+SUM(#REF!)</f>
        <v>#REF!</v>
      </c>
      <c r="AM68" s="748" t="e">
        <f>SUM(#REF!)+SUM(#REF!)</f>
        <v>#REF!</v>
      </c>
      <c r="AN68" s="748" t="e">
        <f>SUM(#REF!)+SUM(#REF!)</f>
        <v>#REF!</v>
      </c>
      <c r="AO68" s="748" t="e">
        <f>SUM(#REF!)+SUM(#REF!)</f>
        <v>#REF!</v>
      </c>
      <c r="AP68" s="748" t="e">
        <f>SUM(#REF!)+SUM(#REF!)</f>
        <v>#REF!</v>
      </c>
      <c r="AQ68" s="748" t="e">
        <f>SUM(#REF!)+SUM(#REF!)</f>
        <v>#REF!</v>
      </c>
      <c r="AR68" s="748" t="e">
        <f>SUM(#REF!)+SUM(#REF!)</f>
        <v>#REF!</v>
      </c>
      <c r="AS68" s="748" t="e">
        <f>SUM(#REF!)+SUM(#REF!)</f>
        <v>#REF!</v>
      </c>
      <c r="AT68" s="748" t="e">
        <f>SUM(#REF!)+SUM(#REF!)</f>
        <v>#REF!</v>
      </c>
      <c r="AU68" s="749" t="e">
        <f>SUM(#REF!)+SUM(#REF!)</f>
        <v>#REF!</v>
      </c>
    </row>
    <row r="69" spans="1:47" s="6" customFormat="1" ht="16.5" customHeight="1" thickBot="1">
      <c r="A69" s="1271"/>
      <c r="B69" s="1272"/>
      <c r="C69" s="1272"/>
      <c r="D69" s="1272"/>
      <c r="E69" s="1272"/>
      <c r="F69" s="1272"/>
      <c r="G69" s="1272"/>
      <c r="H69" s="1272"/>
      <c r="I69" s="1272"/>
      <c r="J69" s="1272"/>
      <c r="K69" s="1272"/>
      <c r="L69" s="1272"/>
      <c r="M69" s="1272"/>
      <c r="N69" s="1272"/>
      <c r="O69" s="1272"/>
      <c r="P69" s="1272"/>
      <c r="Q69" s="1299"/>
      <c r="R69" s="1299"/>
      <c r="S69" s="1299"/>
      <c r="T69" s="1299"/>
      <c r="U69" s="1299"/>
      <c r="V69" s="1299"/>
      <c r="W69" s="1299"/>
      <c r="X69" s="1299"/>
      <c r="Y69" s="1299"/>
      <c r="Z69" s="1299"/>
      <c r="AA69" s="1299"/>
      <c r="AB69" s="1299"/>
      <c r="AC69" s="1299"/>
      <c r="AD69" s="1299"/>
      <c r="AE69" s="1299"/>
      <c r="AF69" s="1299"/>
      <c r="AG69" s="1299"/>
      <c r="AH69" s="1299"/>
      <c r="AI69" s="1299"/>
      <c r="AJ69" s="1299"/>
      <c r="AK69" s="1299"/>
      <c r="AL69" s="1299"/>
      <c r="AM69" s="1299"/>
      <c r="AN69" s="1299"/>
      <c r="AO69" s="1299"/>
      <c r="AP69" s="1299"/>
      <c r="AQ69" s="1299"/>
      <c r="AR69" s="1299"/>
      <c r="AS69" s="1299"/>
      <c r="AT69" s="1299"/>
      <c r="AU69" s="1300"/>
    </row>
    <row r="70" spans="1:47" s="6" customFormat="1" ht="16.5" customHeight="1" thickBot="1">
      <c r="A70" s="1304" t="s">
        <v>141</v>
      </c>
      <c r="B70" s="1305"/>
      <c r="C70" s="1305"/>
      <c r="D70" s="1305"/>
      <c r="E70" s="1305"/>
      <c r="F70" s="1306"/>
      <c r="G70" s="750">
        <f aca="true" t="shared" si="18" ref="G70:P70">G34+G68</f>
        <v>90</v>
      </c>
      <c r="H70" s="751">
        <f t="shared" si="18"/>
        <v>2700</v>
      </c>
      <c r="I70" s="751">
        <f t="shared" si="18"/>
        <v>729</v>
      </c>
      <c r="J70" s="751">
        <f t="shared" si="18"/>
        <v>401</v>
      </c>
      <c r="K70" s="751">
        <f t="shared" si="18"/>
        <v>60</v>
      </c>
      <c r="L70" s="751">
        <f t="shared" si="18"/>
        <v>268</v>
      </c>
      <c r="M70" s="751">
        <f t="shared" si="18"/>
        <v>2091</v>
      </c>
      <c r="N70" s="750">
        <f t="shared" si="18"/>
        <v>17</v>
      </c>
      <c r="O70" s="750">
        <f t="shared" si="18"/>
        <v>20</v>
      </c>
      <c r="P70" s="750">
        <f t="shared" si="18"/>
        <v>20</v>
      </c>
      <c r="Q70" s="750"/>
      <c r="R70" s="750" t="e">
        <f>R34+#REF!+#REF!+R67</f>
        <v>#REF!</v>
      </c>
      <c r="S70" s="750" t="e">
        <f>S34+#REF!+#REF!+S67</f>
        <v>#REF!</v>
      </c>
      <c r="T70" s="750" t="e">
        <f>T34+#REF!+#REF!+T67</f>
        <v>#REF!</v>
      </c>
      <c r="U70" s="750" t="e">
        <f>U34+#REF!+#REF!+U67</f>
        <v>#REF!</v>
      </c>
      <c r="V70" s="750" t="e">
        <f>V34+#REF!+#REF!+V67</f>
        <v>#REF!</v>
      </c>
      <c r="W70" s="750" t="e">
        <f>W34+#REF!+#REF!+W67</f>
        <v>#REF!</v>
      </c>
      <c r="X70" s="750" t="e">
        <f>X34+#REF!+#REF!+X67</f>
        <v>#REF!</v>
      </c>
      <c r="Y70" s="750" t="e">
        <f>Y34+#REF!+#REF!+Y67</f>
        <v>#REF!</v>
      </c>
      <c r="Z70" s="750" t="e">
        <f>Z34+#REF!+#REF!+Z67</f>
        <v>#REF!</v>
      </c>
      <c r="AA70" s="750" t="e">
        <f>AA34+#REF!+#REF!+AA67</f>
        <v>#REF!</v>
      </c>
      <c r="AB70" s="750" t="e">
        <f>AB34+#REF!+#REF!+AB67</f>
        <v>#REF!</v>
      </c>
      <c r="AC70" s="750" t="e">
        <f>AC34+#REF!+#REF!+AC67</f>
        <v>#REF!</v>
      </c>
      <c r="AD70" s="750" t="e">
        <f>AD34+#REF!+#REF!+AD67</f>
        <v>#REF!</v>
      </c>
      <c r="AE70" s="750" t="e">
        <f>AE34+#REF!+#REF!+AE67</f>
        <v>#REF!</v>
      </c>
      <c r="AF70" s="750" t="e">
        <f>AF34+#REF!+#REF!+AF67</f>
        <v>#REF!</v>
      </c>
      <c r="AG70" s="750" t="e">
        <f>AG34+#REF!+#REF!+AG67</f>
        <v>#REF!</v>
      </c>
      <c r="AH70" s="750" t="e">
        <f>AH34+#REF!+#REF!+AH67</f>
        <v>#REF!</v>
      </c>
      <c r="AI70" s="750" t="e">
        <f>AI34+#REF!+#REF!+AI67</f>
        <v>#REF!</v>
      </c>
      <c r="AJ70" s="750" t="e">
        <f>AJ34+#REF!+#REF!+AJ67</f>
        <v>#REF!</v>
      </c>
      <c r="AK70" s="750" t="e">
        <f>AK34+#REF!+#REF!+AK67</f>
        <v>#REF!</v>
      </c>
      <c r="AL70" s="750" t="e">
        <f>AL34+#REF!+#REF!+AL67</f>
        <v>#REF!</v>
      </c>
      <c r="AM70" s="750" t="e">
        <f>AM34+#REF!+#REF!+AM67</f>
        <v>#REF!</v>
      </c>
      <c r="AN70" s="750" t="e">
        <f>AN34+#REF!+#REF!+AN67</f>
        <v>#REF!</v>
      </c>
      <c r="AO70" s="750" t="e">
        <f>AO34+#REF!+#REF!+AO67</f>
        <v>#REF!</v>
      </c>
      <c r="AP70" s="750" t="e">
        <f>AP34+#REF!+#REF!+AP67</f>
        <v>#REF!</v>
      </c>
      <c r="AQ70" s="750" t="e">
        <f>AQ34+#REF!+#REF!+AQ67</f>
        <v>#REF!</v>
      </c>
      <c r="AR70" s="750" t="e">
        <f>AR34+#REF!+#REF!+AR67</f>
        <v>#REF!</v>
      </c>
      <c r="AS70" s="750" t="e">
        <f>AS34+#REF!+#REF!+AS67</f>
        <v>#REF!</v>
      </c>
      <c r="AT70" s="750" t="e">
        <f>AT34+#REF!+#REF!+AT67</f>
        <v>#REF!</v>
      </c>
      <c r="AU70" s="752" t="e">
        <f>AU34+#REF!+#REF!+AU67</f>
        <v>#REF!</v>
      </c>
    </row>
    <row r="71" spans="1:47" s="6" customFormat="1" ht="16.5" thickBot="1">
      <c r="A71" s="1252" t="s">
        <v>142</v>
      </c>
      <c r="B71" s="1253"/>
      <c r="C71" s="1253"/>
      <c r="D71" s="1253"/>
      <c r="E71" s="1253"/>
      <c r="F71" s="1253"/>
      <c r="G71" s="1253"/>
      <c r="H71" s="1253"/>
      <c r="I71" s="1253"/>
      <c r="J71" s="1253"/>
      <c r="K71" s="1253"/>
      <c r="L71" s="1253"/>
      <c r="M71" s="1254"/>
      <c r="N71" s="753">
        <f>N70</f>
        <v>17</v>
      </c>
      <c r="O71" s="754">
        <f>O70</f>
        <v>20</v>
      </c>
      <c r="P71" s="754">
        <f>P70</f>
        <v>20</v>
      </c>
      <c r="Q71" s="754"/>
      <c r="R71" s="461"/>
      <c r="S71" s="461"/>
      <c r="T71" s="461"/>
      <c r="U71" s="461"/>
      <c r="V71" s="461"/>
      <c r="W71" s="461"/>
      <c r="X71" s="461"/>
      <c r="Y71" s="143"/>
      <c r="Z71" s="143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755"/>
    </row>
    <row r="72" spans="1:47" s="6" customFormat="1" ht="15.75" customHeight="1" thickBot="1">
      <c r="A72" s="1255" t="s">
        <v>143</v>
      </c>
      <c r="B72" s="1256"/>
      <c r="C72" s="1256"/>
      <c r="D72" s="1256"/>
      <c r="E72" s="1256"/>
      <c r="F72" s="1256"/>
      <c r="G72" s="1256"/>
      <c r="H72" s="1256"/>
      <c r="I72" s="1256"/>
      <c r="J72" s="1256"/>
      <c r="K72" s="1256"/>
      <c r="L72" s="1256"/>
      <c r="M72" s="1257"/>
      <c r="N72" s="756">
        <v>6</v>
      </c>
      <c r="O72" s="757"/>
      <c r="P72" s="758">
        <v>4</v>
      </c>
      <c r="Q72" s="758"/>
      <c r="Y72" s="7"/>
      <c r="Z72" s="7"/>
      <c r="AU72" s="755"/>
    </row>
    <row r="73" spans="1:47" s="6" customFormat="1" ht="17.25" customHeight="1" thickBot="1">
      <c r="A73" s="1255" t="s">
        <v>145</v>
      </c>
      <c r="B73" s="1256"/>
      <c r="C73" s="1256"/>
      <c r="D73" s="1256"/>
      <c r="E73" s="1256"/>
      <c r="F73" s="1256"/>
      <c r="G73" s="1256"/>
      <c r="H73" s="1256"/>
      <c r="I73" s="1256"/>
      <c r="J73" s="1256"/>
      <c r="K73" s="1256"/>
      <c r="L73" s="1256"/>
      <c r="M73" s="1257"/>
      <c r="N73" s="757">
        <v>2</v>
      </c>
      <c r="O73" s="757"/>
      <c r="P73" s="759">
        <v>6</v>
      </c>
      <c r="Q73" s="757">
        <v>1</v>
      </c>
      <c r="R73" s="760" t="e">
        <f>COUNTIF($D5:$D36,R$6)+COUNTIF($D55:$D67,R$6)+COUNTIF(#REF!,R$6)</f>
        <v>#REF!</v>
      </c>
      <c r="S73" s="760" t="e">
        <f>COUNTIF($D5:$D36,S$6)+COUNTIF($D55:$D67,S$6)+COUNTIF(#REF!,S$6)</f>
        <v>#REF!</v>
      </c>
      <c r="T73" s="760" t="e">
        <f>COUNTIF($D5:$D36,T$6)+COUNTIF($D55:$D67,T$6)+COUNTIF(#REF!,T$6)</f>
        <v>#REF!</v>
      </c>
      <c r="U73" s="760" t="e">
        <f>COUNTIF($D5:$D36,U$6)+COUNTIF($D55:$D67,U$6)+COUNTIF(#REF!,U$6)</f>
        <v>#REF!</v>
      </c>
      <c r="V73" s="760" t="e">
        <f>COUNTIF($D5:$D36,V$6)+COUNTIF($D55:$D67,V$6)+COUNTIF(#REF!,V$6)</f>
        <v>#REF!</v>
      </c>
      <c r="W73" s="760" t="e">
        <f>COUNTIF($D5:$D36,W$6)+COUNTIF($D55:$D67,W$6)+COUNTIF(#REF!,W$6)</f>
        <v>#REF!</v>
      </c>
      <c r="X73" s="760" t="e">
        <f>COUNTIF($D5:$D36,X$6)+COUNTIF($D55:$D67,X$6)+COUNTIF(#REF!,X$6)</f>
        <v>#REF!</v>
      </c>
      <c r="Y73" s="760" t="e">
        <f>COUNTIF($D5:$D36,Y$6)+COUNTIF($D55:$D67,Y$6)+COUNTIF(#REF!,Y$6)</f>
        <v>#REF!</v>
      </c>
      <c r="Z73" s="760" t="e">
        <f>COUNTIF($D5:$D36,Z$6)+COUNTIF($D55:$D67,Z$6)+COUNTIF(#REF!,Z$6)</f>
        <v>#REF!</v>
      </c>
      <c r="AA73" s="760" t="e">
        <f>COUNTIF($D5:$D36,AA$6)+COUNTIF($D55:$D67,AA$6)+COUNTIF(#REF!,AA$6)</f>
        <v>#REF!</v>
      </c>
      <c r="AB73" s="760" t="e">
        <f>COUNTIF($D5:$D36,AB$6)+COUNTIF($D55:$D67,AB$6)+COUNTIF(#REF!,AB$6)</f>
        <v>#REF!</v>
      </c>
      <c r="AC73" s="760" t="e">
        <f>COUNTIF($D5:$D36,AC$6)+COUNTIF($D55:$D67,AC$6)+COUNTIF(#REF!,AC$6)</f>
        <v>#REF!</v>
      </c>
      <c r="AD73" s="760" t="e">
        <f>COUNTIF($D5:$D36,AD$6)+COUNTIF($D55:$D67,AD$6)+COUNTIF(#REF!,AD$6)</f>
        <v>#REF!</v>
      </c>
      <c r="AE73" s="760" t="e">
        <f>COUNTIF($D5:$D36,AE$6)+COUNTIF($D55:$D67,AE$6)+COUNTIF(#REF!,AE$6)</f>
        <v>#REF!</v>
      </c>
      <c r="AF73" s="760" t="e">
        <f>COUNTIF($D5:$D36,AF$6)+COUNTIF($D55:$D67,AF$6)+COUNTIF(#REF!,AF$6)</f>
        <v>#REF!</v>
      </c>
      <c r="AG73" s="760" t="e">
        <f>COUNTIF($D5:$D36,AG$6)+COUNTIF($D55:$D67,AG$6)+COUNTIF(#REF!,AG$6)</f>
        <v>#REF!</v>
      </c>
      <c r="AH73" s="760" t="e">
        <f>COUNTIF($D5:$D36,AH$6)+COUNTIF($D55:$D67,AH$6)+COUNTIF(#REF!,AH$6)</f>
        <v>#REF!</v>
      </c>
      <c r="AI73" s="760" t="e">
        <f>COUNTIF($D5:$D36,AI$6)+COUNTIF($D55:$D67,AI$6)+COUNTIF(#REF!,AI$6)</f>
        <v>#REF!</v>
      </c>
      <c r="AJ73" s="760" t="e">
        <f>COUNTIF($D5:$D36,AJ$6)+COUNTIF($D55:$D67,AJ$6)+COUNTIF(#REF!,AJ$6)</f>
        <v>#REF!</v>
      </c>
      <c r="AK73" s="760" t="e">
        <f>COUNTIF($D5:$D36,AK$6)+COUNTIF($D55:$D67,AK$6)+COUNTIF(#REF!,AK$6)</f>
        <v>#REF!</v>
      </c>
      <c r="AL73" s="760" t="e">
        <f>COUNTIF($D5:$D36,AL$6)+COUNTIF($D55:$D67,AL$6)+COUNTIF(#REF!,AL$6)</f>
        <v>#REF!</v>
      </c>
      <c r="AM73" s="760" t="e">
        <f>COUNTIF($D5:$D36,AM$6)+COUNTIF($D55:$D67,AM$6)+COUNTIF(#REF!,AM$6)</f>
        <v>#REF!</v>
      </c>
      <c r="AN73" s="760" t="e">
        <f>COUNTIF($D5:$D36,AN$6)+COUNTIF($D55:$D67,AN$6)+COUNTIF(#REF!,AN$6)</f>
        <v>#REF!</v>
      </c>
      <c r="AO73" s="760" t="e">
        <f>COUNTIF($D5:$D36,AO$6)+COUNTIF($D55:$D67,AO$6)+COUNTIF(#REF!,AO$6)</f>
        <v>#REF!</v>
      </c>
      <c r="AP73" s="760" t="e">
        <f>COUNTIF($D5:$D36,AP$6)+COUNTIF($D55:$D67,AP$6)+COUNTIF(#REF!,AP$6)</f>
        <v>#REF!</v>
      </c>
      <c r="AQ73" s="760" t="e">
        <f>COUNTIF($D5:$D36,AQ$6)+COUNTIF($D55:$D67,AQ$6)+COUNTIF(#REF!,AQ$6)</f>
        <v>#REF!</v>
      </c>
      <c r="AR73" s="760" t="e">
        <f>COUNTIF($D5:$D36,AR$6)+COUNTIF($D55:$D67,AR$6)+COUNTIF(#REF!,AR$6)</f>
        <v>#REF!</v>
      </c>
      <c r="AS73" s="760" t="e">
        <f>COUNTIF($D5:$D36,AS$6)+COUNTIF($D55:$D67,AS$6)+COUNTIF(#REF!,AS$6)</f>
        <v>#REF!</v>
      </c>
      <c r="AT73" s="760" t="e">
        <f>COUNTIF($D5:$D36,AT$6)+COUNTIF($D55:$D67,AT$6)+COUNTIF(#REF!,AT$6)</f>
        <v>#REF!</v>
      </c>
      <c r="AU73" s="761"/>
    </row>
    <row r="74" spans="1:47" s="6" customFormat="1" ht="18" customHeight="1" thickBot="1">
      <c r="A74" s="1255" t="s">
        <v>148</v>
      </c>
      <c r="B74" s="1256"/>
      <c r="C74" s="1256"/>
      <c r="D74" s="1256"/>
      <c r="E74" s="1256"/>
      <c r="F74" s="1256"/>
      <c r="G74" s="1256"/>
      <c r="H74" s="1256"/>
      <c r="I74" s="1256"/>
      <c r="J74" s="1256"/>
      <c r="K74" s="1256"/>
      <c r="L74" s="1256"/>
      <c r="M74" s="1257"/>
      <c r="N74" s="760"/>
      <c r="O74" s="760"/>
      <c r="P74" s="760">
        <v>1</v>
      </c>
      <c r="Q74" s="760"/>
      <c r="R74" s="760" t="e">
        <f>COUNTIF($E5:$E36,R$6)+COUNTIF($E55:$E67,R$6)+COUNTIF(#REF!,R$6)</f>
        <v>#REF!</v>
      </c>
      <c r="S74" s="760" t="e">
        <f>COUNTIF($E5:$E36,S$6)+COUNTIF($E55:$E67,S$6)+COUNTIF(#REF!,S$6)</f>
        <v>#REF!</v>
      </c>
      <c r="T74" s="760" t="e">
        <f>COUNTIF($E5:$E36,T$6)+COUNTIF($E55:$E67,T$6)+COUNTIF(#REF!,T$6)</f>
        <v>#REF!</v>
      </c>
      <c r="U74" s="760" t="e">
        <f>COUNTIF($E5:$E36,U$6)+COUNTIF($E55:$E67,U$6)+COUNTIF(#REF!,U$6)</f>
        <v>#REF!</v>
      </c>
      <c r="V74" s="760" t="e">
        <f>COUNTIF($E5:$E36,V$6)+COUNTIF($E55:$E67,V$6)+COUNTIF(#REF!,V$6)</f>
        <v>#REF!</v>
      </c>
      <c r="W74" s="760" t="e">
        <f>COUNTIF($E5:$E36,W$6)+COUNTIF($E55:$E67,W$6)+COUNTIF(#REF!,W$6)</f>
        <v>#REF!</v>
      </c>
      <c r="X74" s="760" t="e">
        <f>COUNTIF($E5:$E36,X$6)+COUNTIF($E55:$E67,X$6)+COUNTIF(#REF!,X$6)</f>
        <v>#REF!</v>
      </c>
      <c r="Y74" s="760" t="e">
        <f>COUNTIF($E5:$E36,Y$6)+COUNTIF($E55:$E67,Y$6)+COUNTIF(#REF!,Y$6)</f>
        <v>#REF!</v>
      </c>
      <c r="Z74" s="760" t="e">
        <f>COUNTIF($E5:$E36,Z$6)+COUNTIF($E55:$E67,Z$6)+COUNTIF(#REF!,Z$6)</f>
        <v>#REF!</v>
      </c>
      <c r="AA74" s="760" t="e">
        <f>COUNTIF($E5:$E36,AA$6)+COUNTIF($E55:$E67,AA$6)+COUNTIF(#REF!,AA$6)</f>
        <v>#REF!</v>
      </c>
      <c r="AB74" s="760" t="e">
        <f>COUNTIF($E5:$E36,AB$6)+COUNTIF($E55:$E67,AB$6)+COUNTIF(#REF!,AB$6)</f>
        <v>#REF!</v>
      </c>
      <c r="AC74" s="760" t="e">
        <f>COUNTIF($E5:$E36,AC$6)+COUNTIF($E55:$E67,AC$6)+COUNTIF(#REF!,AC$6)</f>
        <v>#REF!</v>
      </c>
      <c r="AD74" s="760" t="e">
        <f>COUNTIF($E5:$E36,AD$6)+COUNTIF($E55:$E67,AD$6)+COUNTIF(#REF!,AD$6)</f>
        <v>#REF!</v>
      </c>
      <c r="AE74" s="760" t="e">
        <f>COUNTIF($E5:$E36,AE$6)+COUNTIF($E55:$E67,AE$6)+COUNTIF(#REF!,AE$6)</f>
        <v>#REF!</v>
      </c>
      <c r="AF74" s="760" t="e">
        <f>COUNTIF($E5:$E36,AF$6)+COUNTIF($E55:$E67,AF$6)+COUNTIF(#REF!,AF$6)</f>
        <v>#REF!</v>
      </c>
      <c r="AG74" s="760" t="e">
        <f>COUNTIF($E5:$E36,AG$6)+COUNTIF($E55:$E67,AG$6)+COUNTIF(#REF!,AG$6)</f>
        <v>#REF!</v>
      </c>
      <c r="AH74" s="760" t="e">
        <f>COUNTIF($E5:$E36,AH$6)+COUNTIF($E55:$E67,AH$6)+COUNTIF(#REF!,AH$6)</f>
        <v>#REF!</v>
      </c>
      <c r="AI74" s="760" t="e">
        <f>COUNTIF($E5:$E36,AI$6)+COUNTIF($E55:$E67,AI$6)+COUNTIF(#REF!,AI$6)</f>
        <v>#REF!</v>
      </c>
      <c r="AJ74" s="760" t="e">
        <f>COUNTIF($E5:$E36,AJ$6)+COUNTIF($E55:$E67,AJ$6)+COUNTIF(#REF!,AJ$6)</f>
        <v>#REF!</v>
      </c>
      <c r="AK74" s="760" t="e">
        <f>COUNTIF($E5:$E36,AK$6)+COUNTIF($E55:$E67,AK$6)+COUNTIF(#REF!,AK$6)</f>
        <v>#REF!</v>
      </c>
      <c r="AL74" s="760" t="e">
        <f>COUNTIF($E5:$E36,AL$6)+COUNTIF($E55:$E67,AL$6)+COUNTIF(#REF!,AL$6)</f>
        <v>#REF!</v>
      </c>
      <c r="AM74" s="760" t="e">
        <f>COUNTIF($E5:$E36,AM$6)+COUNTIF($E55:$E67,AM$6)+COUNTIF(#REF!,AM$6)</f>
        <v>#REF!</v>
      </c>
      <c r="AN74" s="760" t="e">
        <f>COUNTIF($E5:$E36,AN$6)+COUNTIF($E55:$E67,AN$6)+COUNTIF(#REF!,AN$6)</f>
        <v>#REF!</v>
      </c>
      <c r="AO74" s="760" t="e">
        <f>COUNTIF($E5:$E36,AO$6)+COUNTIF($E55:$E67,AO$6)+COUNTIF(#REF!,AO$6)</f>
        <v>#REF!</v>
      </c>
      <c r="AP74" s="760" t="e">
        <f>COUNTIF($E5:$E36,AP$6)+COUNTIF($E55:$E67,AP$6)+COUNTIF(#REF!,AP$6)</f>
        <v>#REF!</v>
      </c>
      <c r="AQ74" s="760" t="e">
        <f>COUNTIF($E5:$E36,AQ$6)+COUNTIF($E55:$E67,AQ$6)+COUNTIF(#REF!,AQ$6)</f>
        <v>#REF!</v>
      </c>
      <c r="AR74" s="760" t="e">
        <f>COUNTIF($E5:$E36,AR$6)+COUNTIF($E55:$E67,AR$6)+COUNTIF(#REF!,AR$6)</f>
        <v>#REF!</v>
      </c>
      <c r="AS74" s="760" t="e">
        <f>COUNTIF($E5:$E36,AS$6)+COUNTIF($E55:$E67,AS$6)+COUNTIF(#REF!,AS$6)</f>
        <v>#REF!</v>
      </c>
      <c r="AT74" s="760" t="e">
        <f>COUNTIF($E5:$E36,AT$6)+COUNTIF($E55:$E67,AT$6)+COUNTIF(#REF!,AT$6)</f>
        <v>#REF!</v>
      </c>
      <c r="AU74" s="761"/>
    </row>
    <row r="75" spans="1:47" s="461" customFormat="1" ht="21.75" customHeight="1" thickBot="1">
      <c r="A75" s="762"/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1258">
        <f>G17+G27+G42+G67</f>
        <v>60</v>
      </c>
      <c r="O75" s="1258"/>
      <c r="P75" s="1258"/>
      <c r="Q75" s="1249">
        <f>G33+G30</f>
        <v>30</v>
      </c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0"/>
      <c r="AK75" s="1250"/>
      <c r="AL75" s="1250"/>
      <c r="AM75" s="1250"/>
      <c r="AN75" s="1250"/>
      <c r="AO75" s="1250"/>
      <c r="AP75" s="1250"/>
      <c r="AQ75" s="1250"/>
      <c r="AR75" s="1250"/>
      <c r="AS75" s="1250"/>
      <c r="AT75" s="1250"/>
      <c r="AU75" s="1251"/>
    </row>
    <row r="76" spans="1:47" s="6" customFormat="1" ht="16.5" customHeight="1" hidden="1" thickBot="1">
      <c r="A76" s="1307"/>
      <c r="B76" s="1308"/>
      <c r="C76" s="1308"/>
      <c r="D76" s="1308"/>
      <c r="E76" s="1308"/>
      <c r="F76" s="1308"/>
      <c r="G76" s="1308"/>
      <c r="H76" s="1308"/>
      <c r="I76" s="1308"/>
      <c r="J76" s="1308"/>
      <c r="K76" s="1308"/>
      <c r="L76" s="1308"/>
      <c r="M76" s="1308"/>
      <c r="N76" s="1308"/>
      <c r="O76" s="1308"/>
      <c r="P76" s="1308"/>
      <c r="Q76" s="1308"/>
      <c r="R76" s="1308"/>
      <c r="S76" s="1308"/>
      <c r="T76" s="1308"/>
      <c r="U76" s="1308"/>
      <c r="V76" s="1308"/>
      <c r="W76" s="1308"/>
      <c r="X76" s="1308"/>
      <c r="Y76" s="1308"/>
      <c r="Z76" s="1308"/>
      <c r="AA76" s="1308"/>
      <c r="AB76" s="1308"/>
      <c r="AC76" s="1308"/>
      <c r="AD76" s="1308"/>
      <c r="AE76" s="1308"/>
      <c r="AF76" s="1308"/>
      <c r="AG76" s="1308"/>
      <c r="AH76" s="1308"/>
      <c r="AI76" s="1308"/>
      <c r="AJ76" s="1308"/>
      <c r="AK76" s="1308"/>
      <c r="AL76" s="1308"/>
      <c r="AM76" s="1308"/>
      <c r="AN76" s="1308"/>
      <c r="AO76" s="1308"/>
      <c r="AP76" s="1308"/>
      <c r="AQ76" s="1308"/>
      <c r="AR76" s="1308"/>
      <c r="AS76" s="1308"/>
      <c r="AT76" s="1308"/>
      <c r="AU76" s="1309"/>
    </row>
    <row r="77" spans="2:47" s="6" customFormat="1" ht="21.75" customHeight="1" hidden="1">
      <c r="B77" s="1310" t="s">
        <v>237</v>
      </c>
      <c r="C77" s="1310"/>
      <c r="D77" s="1310"/>
      <c r="E77" s="1310"/>
      <c r="F77" s="1310"/>
      <c r="G77" s="1310"/>
      <c r="H77" s="1310"/>
      <c r="I77" s="1310"/>
      <c r="J77" s="1310"/>
      <c r="N77" s="763"/>
      <c r="O77" s="764"/>
      <c r="P77" s="764"/>
      <c r="Q77" s="493"/>
      <c r="S77" s="6" t="s">
        <v>153</v>
      </c>
      <c r="T77" s="6" t="e">
        <f>#REF!-#REF!-#REF!</f>
        <v>#REF!</v>
      </c>
      <c r="AU77" s="591"/>
    </row>
    <row r="78" spans="14:47" s="6" customFormat="1" ht="20.25" customHeight="1" hidden="1">
      <c r="N78" s="763"/>
      <c r="O78" s="764"/>
      <c r="P78" s="764"/>
      <c r="Q78" s="493"/>
      <c r="AU78" s="591"/>
    </row>
    <row r="79" spans="2:51" s="6" customFormat="1" ht="22.5" customHeight="1">
      <c r="B79" s="765"/>
      <c r="H79" s="1310"/>
      <c r="I79" s="1311"/>
      <c r="J79" s="1311"/>
      <c r="K79" s="1311"/>
      <c r="L79" s="1311"/>
      <c r="N79" s="763"/>
      <c r="O79" s="764"/>
      <c r="P79" s="764"/>
      <c r="Q79" s="493"/>
      <c r="AY79" s="6" t="s">
        <v>303</v>
      </c>
    </row>
    <row r="80" spans="2:15" s="6" customFormat="1" ht="52.5" customHeight="1">
      <c r="B80" s="1022" t="s">
        <v>320</v>
      </c>
      <c r="C80" s="1023"/>
      <c r="D80" s="1023"/>
      <c r="E80" s="1023"/>
      <c r="F80" s="1023"/>
      <c r="G80" s="1023"/>
      <c r="H80" s="1298" t="s">
        <v>295</v>
      </c>
      <c r="I80" s="1298"/>
      <c r="J80" s="1298"/>
      <c r="K80" s="1298"/>
      <c r="L80" s="1298"/>
      <c r="O80" s="881"/>
    </row>
    <row r="81" spans="2:15" s="6" customFormat="1" ht="66.75" customHeight="1">
      <c r="B81" s="1022" t="s">
        <v>296</v>
      </c>
      <c r="C81" s="1024"/>
      <c r="D81" s="1024"/>
      <c r="E81" s="1024"/>
      <c r="F81" s="1024"/>
      <c r="G81" s="1024"/>
      <c r="H81" s="1298" t="s">
        <v>297</v>
      </c>
      <c r="I81" s="1298"/>
      <c r="J81" s="1298"/>
      <c r="K81" s="1298"/>
      <c r="L81" s="1298"/>
      <c r="O81" s="881"/>
    </row>
    <row r="82" spans="2:12" s="6" customFormat="1" ht="67.5" customHeight="1">
      <c r="B82" s="1022" t="s">
        <v>160</v>
      </c>
      <c r="C82" s="1024"/>
      <c r="D82" s="1024"/>
      <c r="E82" s="1024"/>
      <c r="F82" s="1024"/>
      <c r="G82" s="1024"/>
      <c r="H82" s="1298" t="s">
        <v>161</v>
      </c>
      <c r="I82" s="1298"/>
      <c r="J82" s="1298"/>
      <c r="K82" s="1298"/>
      <c r="L82" s="1298"/>
    </row>
    <row r="83" spans="2:12" s="6" customFormat="1" ht="66" customHeight="1">
      <c r="B83" s="1025" t="s">
        <v>321</v>
      </c>
      <c r="C83" s="1026"/>
      <c r="D83" s="1026"/>
      <c r="E83" s="1026"/>
      <c r="F83" s="1026"/>
      <c r="G83" s="1026"/>
      <c r="H83" s="1298" t="s">
        <v>295</v>
      </c>
      <c r="I83" s="1298"/>
      <c r="J83" s="1298"/>
      <c r="K83" s="1298"/>
      <c r="L83" s="1298"/>
    </row>
    <row r="84" spans="1:26" s="6" customFormat="1" ht="15.75">
      <c r="A84" s="1"/>
      <c r="B84" s="1001"/>
      <c r="C84" s="1002"/>
      <c r="D84" s="1002"/>
      <c r="E84" s="1002"/>
      <c r="F84" s="1001"/>
      <c r="G84" s="1001"/>
      <c r="H84" s="1001"/>
      <c r="I84" s="1001"/>
      <c r="J84" s="1001"/>
      <c r="K84" s="1001"/>
      <c r="L84" s="1002"/>
      <c r="M84" s="1002"/>
      <c r="N84" s="1002"/>
      <c r="O84" s="488"/>
      <c r="P84" s="488"/>
      <c r="Q84" s="488"/>
      <c r="Y84" s="809"/>
      <c r="Z84" s="809"/>
    </row>
    <row r="85" spans="1:26" s="6" customFormat="1" ht="15.75">
      <c r="A85" s="1"/>
      <c r="B85" s="1001"/>
      <c r="C85" s="1002"/>
      <c r="D85" s="1002"/>
      <c r="E85" s="1002"/>
      <c r="F85" s="1001"/>
      <c r="G85" s="1001"/>
      <c r="H85" s="1001"/>
      <c r="I85" s="1001"/>
      <c r="J85" s="1001"/>
      <c r="K85" s="1001"/>
      <c r="L85" s="1002"/>
      <c r="M85" s="1002"/>
      <c r="N85" s="1002"/>
      <c r="O85" s="488"/>
      <c r="P85" s="488"/>
      <c r="Q85" s="488"/>
      <c r="Y85" s="7"/>
      <c r="Z85" s="7"/>
    </row>
    <row r="86" spans="1:47" s="6" customFormat="1" ht="35.25" customHeight="1">
      <c r="A86" s="1"/>
      <c r="B86" s="1001"/>
      <c r="C86" s="1002"/>
      <c r="D86" s="1002"/>
      <c r="E86" s="1002"/>
      <c r="F86" s="1001"/>
      <c r="G86" s="1001"/>
      <c r="H86" s="1001"/>
      <c r="I86" s="1001"/>
      <c r="J86" s="1001"/>
      <c r="K86" s="1001"/>
      <c r="L86" s="1002"/>
      <c r="M86" s="1242" t="s">
        <v>313</v>
      </c>
      <c r="N86" s="1242"/>
      <c r="O86" s="1242"/>
      <c r="P86" s="1242"/>
      <c r="Q86" s="1242"/>
      <c r="R86" s="1242"/>
      <c r="S86" s="1242"/>
      <c r="T86" s="1242"/>
      <c r="U86" s="1242"/>
      <c r="V86" s="1242"/>
      <c r="W86" s="1242"/>
      <c r="X86" s="1242"/>
      <c r="Y86" s="1242"/>
      <c r="Z86" s="1242"/>
      <c r="AA86" s="1242"/>
      <c r="AB86" s="1242"/>
      <c r="AC86" s="1242"/>
      <c r="AD86" s="1242"/>
      <c r="AE86" s="1242"/>
      <c r="AF86" s="1242"/>
      <c r="AG86" s="1242"/>
      <c r="AH86" s="1242"/>
      <c r="AI86" s="1242"/>
      <c r="AJ86" s="1242"/>
      <c r="AK86" s="1242"/>
      <c r="AL86" s="1242"/>
      <c r="AM86" s="1242"/>
      <c r="AN86" s="1242"/>
      <c r="AO86" s="1242"/>
      <c r="AP86" s="1242"/>
      <c r="AQ86" s="1242"/>
      <c r="AR86" s="1242"/>
      <c r="AS86" s="1242"/>
      <c r="AT86" s="1242"/>
      <c r="AU86" s="1242"/>
    </row>
    <row r="87" spans="1:49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Y87" s="810"/>
      <c r="Z87" s="810"/>
      <c r="AW87" s="6" t="s">
        <v>310</v>
      </c>
    </row>
    <row r="88" spans="1:49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811" t="s">
        <v>304</v>
      </c>
      <c r="N88" s="812"/>
      <c r="O88" s="812"/>
      <c r="P88" s="812"/>
      <c r="Q88" s="812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W88" s="6">
        <v>15</v>
      </c>
    </row>
    <row r="89" spans="1:47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812" t="s">
        <v>307</v>
      </c>
      <c r="N89" s="812">
        <v>5</v>
      </c>
      <c r="O89" s="812"/>
      <c r="P89" s="812">
        <v>3</v>
      </c>
      <c r="Q89" s="812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</row>
    <row r="90" spans="1:47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812" t="s">
        <v>306</v>
      </c>
      <c r="N90" s="812">
        <v>3</v>
      </c>
      <c r="O90" s="812"/>
      <c r="P90" s="812">
        <v>7</v>
      </c>
      <c r="Q90" s="812" t="s">
        <v>309</v>
      </c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</row>
    <row r="91" spans="1:47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811" t="s">
        <v>308</v>
      </c>
      <c r="N91" s="812"/>
      <c r="O91" s="812"/>
      <c r="P91" s="812"/>
      <c r="Q91" s="812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</row>
    <row r="92" spans="1:49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812" t="s">
        <v>307</v>
      </c>
      <c r="N92" s="812">
        <v>6</v>
      </c>
      <c r="O92" s="812"/>
      <c r="P92" s="812">
        <v>3</v>
      </c>
      <c r="Q92" s="812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84"/>
      <c r="AW92" s="6">
        <v>16</v>
      </c>
    </row>
    <row r="93" spans="1:47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812" t="s">
        <v>306</v>
      </c>
      <c r="N93" s="812">
        <v>2</v>
      </c>
      <c r="O93" s="812"/>
      <c r="P93" s="812">
        <v>6</v>
      </c>
      <c r="Q93" s="812" t="s">
        <v>309</v>
      </c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809"/>
      <c r="Z94" s="809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47" s="491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47" s="491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6"/>
      <c r="S117" s="6"/>
      <c r="T117" s="6"/>
      <c r="U117" s="6"/>
      <c r="V117" s="6"/>
      <c r="W117" s="6"/>
      <c r="X117" s="6"/>
      <c r="Y117" s="7"/>
      <c r="Z117" s="7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1:47" s="491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6"/>
      <c r="S118" s="6"/>
      <c r="T118" s="6"/>
      <c r="U118" s="6"/>
      <c r="V118" s="6"/>
      <c r="W118" s="6"/>
      <c r="X118" s="6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47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91"/>
      <c r="S120" s="491"/>
      <c r="T120" s="491"/>
      <c r="U120" s="491"/>
      <c r="V120" s="491"/>
      <c r="W120" s="491"/>
      <c r="X120" s="491"/>
      <c r="Y120" s="492"/>
      <c r="Z120" s="492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</row>
    <row r="121" spans="1:47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491"/>
      <c r="S121" s="491"/>
      <c r="T121" s="491"/>
      <c r="U121" s="491"/>
      <c r="V121" s="491"/>
      <c r="W121" s="491"/>
      <c r="X121" s="491"/>
      <c r="Y121" s="492"/>
      <c r="Z121" s="492"/>
      <c r="AA121" s="491"/>
      <c r="AB121" s="491"/>
      <c r="AC121" s="491"/>
      <c r="AD121" s="491"/>
      <c r="AE121" s="491"/>
      <c r="AF121" s="491"/>
      <c r="AG121" s="491"/>
      <c r="AH121" s="491"/>
      <c r="AI121" s="491"/>
      <c r="AJ121" s="491"/>
      <c r="AK121" s="491"/>
      <c r="AL121" s="491"/>
      <c r="AM121" s="491"/>
      <c r="AN121" s="491"/>
      <c r="AO121" s="491"/>
      <c r="AP121" s="491"/>
      <c r="AQ121" s="491"/>
      <c r="AR121" s="491"/>
      <c r="AS121" s="491"/>
      <c r="AT121" s="491"/>
      <c r="AU121" s="491"/>
    </row>
    <row r="122" spans="1:47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491"/>
      <c r="S122" s="491"/>
      <c r="T122" s="491"/>
      <c r="U122" s="491"/>
      <c r="V122" s="491"/>
      <c r="W122" s="491"/>
      <c r="X122" s="491"/>
      <c r="Y122" s="492"/>
      <c r="Z122" s="492"/>
      <c r="AA122" s="491"/>
      <c r="AB122" s="491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1"/>
      <c r="AS122" s="491"/>
      <c r="AT122" s="491"/>
      <c r="AU122" s="491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47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47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6"/>
      <c r="S134" s="6"/>
      <c r="T134" s="6"/>
      <c r="U134" s="6"/>
      <c r="V134" s="6"/>
      <c r="W134" s="6"/>
      <c r="X134" s="6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6"/>
      <c r="S135" s="6"/>
      <c r="T135" s="6"/>
      <c r="U135" s="6"/>
      <c r="V135" s="6"/>
      <c r="W135" s="6"/>
      <c r="X135" s="6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26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26" s="493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47" s="495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93"/>
      <c r="S140" s="493"/>
      <c r="T140" s="493"/>
      <c r="U140" s="493"/>
      <c r="V140" s="493"/>
      <c r="W140" s="493"/>
      <c r="X140" s="493"/>
      <c r="Y140" s="494"/>
      <c r="Z140" s="494"/>
      <c r="AA140" s="493"/>
      <c r="AB140" s="493"/>
      <c r="AC140" s="493"/>
      <c r="AD140" s="493"/>
      <c r="AE140" s="493"/>
      <c r="AF140" s="493"/>
      <c r="AG140" s="493"/>
      <c r="AH140" s="493"/>
      <c r="AI140" s="493"/>
      <c r="AJ140" s="493"/>
      <c r="AK140" s="493"/>
      <c r="AL140" s="493"/>
      <c r="AM140" s="493"/>
      <c r="AN140" s="493"/>
      <c r="AO140" s="493"/>
      <c r="AP140" s="493"/>
      <c r="AQ140" s="493"/>
      <c r="AR140" s="493"/>
      <c r="AS140" s="493"/>
      <c r="AT140" s="493"/>
      <c r="AU140" s="493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26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47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5"/>
      <c r="S144" s="495"/>
      <c r="T144" s="495"/>
      <c r="U144" s="495"/>
      <c r="V144" s="495"/>
      <c r="W144" s="495"/>
      <c r="X144" s="495"/>
      <c r="Y144" s="496"/>
      <c r="Z144" s="496"/>
      <c r="AA144" s="495"/>
      <c r="AB144" s="495"/>
      <c r="AC144" s="495"/>
      <c r="AD144" s="495"/>
      <c r="AE144" s="495"/>
      <c r="AF144" s="495"/>
      <c r="AG144" s="495"/>
      <c r="AH144" s="495"/>
      <c r="AI144" s="495"/>
      <c r="AJ144" s="495"/>
      <c r="AK144" s="495"/>
      <c r="AL144" s="495"/>
      <c r="AM144" s="495"/>
      <c r="AN144" s="495"/>
      <c r="AO144" s="495"/>
      <c r="AP144" s="495"/>
      <c r="AQ144" s="495"/>
      <c r="AR144" s="495"/>
      <c r="AS144" s="495"/>
      <c r="AT144" s="495"/>
      <c r="AU144" s="495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26" s="493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494"/>
      <c r="Z147" s="494"/>
    </row>
    <row r="148" spans="1:26" s="493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494"/>
      <c r="Z148" s="494"/>
    </row>
    <row r="149" spans="1:47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493"/>
      <c r="S149" s="493"/>
      <c r="T149" s="493"/>
      <c r="U149" s="493"/>
      <c r="V149" s="493"/>
      <c r="W149" s="493"/>
      <c r="X149" s="493"/>
      <c r="Y149" s="494"/>
      <c r="Z149" s="494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</row>
    <row r="150" spans="1:47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493"/>
      <c r="S150" s="493"/>
      <c r="T150" s="493"/>
      <c r="U150" s="493"/>
      <c r="V150" s="493"/>
      <c r="W150" s="493"/>
      <c r="X150" s="493"/>
      <c r="Y150" s="494"/>
      <c r="Z150" s="494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</row>
    <row r="151" spans="1:47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493"/>
      <c r="S151" s="493"/>
      <c r="T151" s="493"/>
      <c r="U151" s="493"/>
      <c r="V151" s="493"/>
      <c r="W151" s="493"/>
      <c r="X151" s="493"/>
      <c r="Y151" s="494"/>
      <c r="Z151" s="494"/>
      <c r="AA151" s="493"/>
      <c r="AB151" s="493"/>
      <c r="AC151" s="493"/>
      <c r="AD151" s="493"/>
      <c r="AE151" s="493"/>
      <c r="AF151" s="493"/>
      <c r="AG151" s="493"/>
      <c r="AH151" s="493"/>
      <c r="AI151" s="493"/>
      <c r="AJ151" s="493"/>
      <c r="AK151" s="493"/>
      <c r="AL151" s="493"/>
      <c r="AM151" s="493"/>
      <c r="AN151" s="493"/>
      <c r="AO151" s="493"/>
      <c r="AP151" s="493"/>
      <c r="AQ151" s="493"/>
      <c r="AR151" s="493"/>
      <c r="AS151" s="493"/>
      <c r="AT151" s="493"/>
      <c r="AU151" s="493"/>
    </row>
    <row r="152" spans="1:47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493"/>
      <c r="S152" s="493"/>
      <c r="T152" s="493"/>
      <c r="U152" s="493"/>
      <c r="V152" s="493"/>
      <c r="W152" s="493"/>
      <c r="X152" s="493"/>
      <c r="Y152" s="494"/>
      <c r="Z152" s="494"/>
      <c r="AA152" s="493"/>
      <c r="AB152" s="493"/>
      <c r="AC152" s="493"/>
      <c r="AD152" s="493"/>
      <c r="AE152" s="493"/>
      <c r="AF152" s="493"/>
      <c r="AG152" s="493"/>
      <c r="AH152" s="493"/>
      <c r="AI152" s="493"/>
      <c r="AJ152" s="493"/>
      <c r="AK152" s="493"/>
      <c r="AL152" s="493"/>
      <c r="AM152" s="493"/>
      <c r="AN152" s="493"/>
      <c r="AO152" s="493"/>
      <c r="AP152" s="493"/>
      <c r="AQ152" s="493"/>
      <c r="AR152" s="493"/>
      <c r="AS152" s="493"/>
      <c r="AT152" s="493"/>
      <c r="AU152" s="493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7"/>
      <c r="Z159" s="7"/>
    </row>
    <row r="160" spans="1:26" s="6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7"/>
      <c r="Z160" s="7"/>
    </row>
    <row r="161" spans="1:26" s="6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485"/>
      <c r="Y161" s="7"/>
      <c r="Z161" s="7"/>
    </row>
    <row r="162" spans="18:47" ht="15.75">
      <c r="R162" s="485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.75">
      <c r="R163" s="485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.75">
      <c r="R164" s="485"/>
      <c r="S164" s="6"/>
      <c r="T164" s="6"/>
      <c r="U164" s="6"/>
      <c r="V164" s="6"/>
      <c r="W164" s="6"/>
      <c r="X164" s="6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8:47" ht="15.75">
      <c r="R165" s="485"/>
      <c r="S165" s="6"/>
      <c r="T165" s="6"/>
      <c r="U165" s="6"/>
      <c r="V165" s="6"/>
      <c r="W165" s="6"/>
      <c r="X165" s="6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8:47" ht="15.75">
      <c r="R166" s="488"/>
      <c r="AU166" s="2"/>
    </row>
    <row r="167" spans="18:47" ht="15.75">
      <c r="R167" s="488"/>
      <c r="AU167" s="2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spans="18:47" ht="15.75">
      <c r="R176" s="488"/>
      <c r="AU176" s="2"/>
    </row>
    <row r="177" spans="18:47" ht="15.75">
      <c r="R177" s="488"/>
      <c r="AU177" s="2"/>
    </row>
    <row r="178" ht="15.75">
      <c r="AU178" s="2"/>
    </row>
    <row r="179" spans="18:47" ht="15.75">
      <c r="R179" s="497"/>
      <c r="AU179" s="2"/>
    </row>
    <row r="180" spans="18:47" ht="15.75">
      <c r="R180" s="481"/>
      <c r="S180" s="481"/>
      <c r="T180" s="481"/>
      <c r="U180" s="481"/>
      <c r="V180" s="481"/>
      <c r="W180" s="481"/>
      <c r="X180" s="481"/>
      <c r="Y180" s="498"/>
      <c r="AU180" s="2"/>
    </row>
    <row r="181" spans="18:47" ht="15.75">
      <c r="R181" s="3"/>
      <c r="S181" s="3"/>
      <c r="T181" s="3"/>
      <c r="U181" s="3"/>
      <c r="V181" s="3"/>
      <c r="W181" s="3"/>
      <c r="X181" s="3"/>
      <c r="Y181" s="499"/>
      <c r="AU181" s="2"/>
    </row>
    <row r="182" spans="18:47" ht="15.75">
      <c r="R182" s="3"/>
      <c r="S182" s="3"/>
      <c r="T182" s="3"/>
      <c r="U182" s="3"/>
      <c r="V182" s="3"/>
      <c r="W182" s="3"/>
      <c r="X182" s="3"/>
      <c r="Y182" s="499"/>
      <c r="AU182" s="2"/>
    </row>
    <row r="183" spans="18:47" ht="15.75">
      <c r="R183" s="3"/>
      <c r="S183" s="3"/>
      <c r="T183" s="3"/>
      <c r="U183" s="3"/>
      <c r="V183" s="3"/>
      <c r="W183" s="3"/>
      <c r="X183" s="3"/>
      <c r="Y183" s="499"/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</sheetData>
  <sheetProtection selectLockedCells="1" selectUnlockedCells="1"/>
  <mergeCells count="66">
    <mergeCell ref="H83:L83"/>
    <mergeCell ref="H81:L81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82:L82"/>
    <mergeCell ref="A69:AU69"/>
    <mergeCell ref="A68:B68"/>
    <mergeCell ref="C68:F68"/>
    <mergeCell ref="A70:F70"/>
    <mergeCell ref="H80:L80"/>
    <mergeCell ref="A76:AU76"/>
    <mergeCell ref="H79:L79"/>
    <mergeCell ref="B77:J77"/>
    <mergeCell ref="A10:AU10"/>
    <mergeCell ref="A67:B67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7:F67"/>
    <mergeCell ref="A37:AU37"/>
    <mergeCell ref="A45:AU45"/>
    <mergeCell ref="C42:F42"/>
    <mergeCell ref="A46:AU46"/>
    <mergeCell ref="A42:B42"/>
    <mergeCell ref="M86:AU86"/>
    <mergeCell ref="A18:AU18"/>
    <mergeCell ref="A30:B30"/>
    <mergeCell ref="Q75:AU75"/>
    <mergeCell ref="A71:M71"/>
    <mergeCell ref="A72:M72"/>
    <mergeCell ref="A73:M73"/>
    <mergeCell ref="A74:M74"/>
    <mergeCell ref="N75:P75"/>
    <mergeCell ref="A33:B33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8" max="46" man="1"/>
  </rowBreaks>
  <ignoredErrors>
    <ignoredError sqref="A15:A16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Андрей</cp:lastModifiedBy>
  <cp:lastPrinted>2020-06-22T07:29:09Z</cp:lastPrinted>
  <dcterms:created xsi:type="dcterms:W3CDTF">2019-11-11T15:54:12Z</dcterms:created>
  <dcterms:modified xsi:type="dcterms:W3CDTF">2020-10-15T10:07:02Z</dcterms:modified>
  <cp:category/>
  <cp:version/>
  <cp:contentType/>
  <cp:contentStatus/>
</cp:coreProperties>
</file>